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1\Documents\"/>
    </mc:Choice>
  </mc:AlternateContent>
  <bookViews>
    <workbookView xWindow="0" yWindow="0" windowWidth="28800" windowHeight="11835" tabRatio="897"/>
  </bookViews>
  <sheets>
    <sheet name="VL OS 80" sheetId="117" r:id="rId1"/>
    <sheet name="VL B 100" sheetId="116" r:id="rId2"/>
    <sheet name="VL CS 100" sheetId="114" r:id="rId3"/>
  </sheets>
  <definedNames>
    <definedName name="_xlnm._FilterDatabase" localSheetId="1" hidden="1">'VL B 100'!$A$10:$N$55</definedName>
    <definedName name="_xlnm._FilterDatabase" localSheetId="2" hidden="1">'VL CS 100'!$A$10:$N$55</definedName>
    <definedName name="_xlnm._FilterDatabase" localSheetId="0" hidden="1">'VL OS 80'!$A$10:$N$34</definedName>
    <definedName name="_xlnm.Print_Area" localSheetId="1">'VL B 100'!$A$1:$N$59</definedName>
    <definedName name="_xlnm.Print_Area" localSheetId="2">'VL CS 100'!$A$1:$N$59</definedName>
    <definedName name="_xlnm.Print_Area" localSheetId="0">'VL OS 80'!$A$1:$N$38</definedName>
  </definedNames>
  <calcPr calcId="152511"/>
</workbook>
</file>

<file path=xl/calcChain.xml><?xml version="1.0" encoding="utf-8"?>
<calcChain xmlns="http://schemas.openxmlformats.org/spreadsheetml/2006/main">
  <c r="N29" i="117" l="1"/>
  <c r="N30" i="117"/>
  <c r="N31" i="117"/>
  <c r="N32" i="117"/>
  <c r="N33" i="117"/>
  <c r="N34" i="117"/>
  <c r="N35" i="117"/>
  <c r="N36" i="117"/>
  <c r="N37" i="117"/>
  <c r="I30" i="117"/>
  <c r="L30" i="117" s="1"/>
  <c r="K30" i="117"/>
  <c r="I31" i="117"/>
  <c r="K31" i="117" s="1"/>
  <c r="I32" i="117"/>
  <c r="L32" i="117" s="1"/>
  <c r="K32" i="117"/>
  <c r="I33" i="117"/>
  <c r="K33" i="117" s="1"/>
  <c r="L33" i="117"/>
  <c r="I34" i="117"/>
  <c r="K34" i="117"/>
  <c r="L34" i="117"/>
  <c r="I35" i="117"/>
  <c r="K35" i="117" s="1"/>
  <c r="I36" i="117"/>
  <c r="L36" i="117" s="1"/>
  <c r="K36" i="117"/>
  <c r="I37" i="117"/>
  <c r="K37" i="117" s="1"/>
  <c r="L37" i="117"/>
  <c r="L14" i="117"/>
  <c r="L15" i="117"/>
  <c r="L16" i="117"/>
  <c r="L17" i="117"/>
  <c r="L18" i="117"/>
  <c r="L19" i="117"/>
  <c r="L20" i="117"/>
  <c r="L21" i="117"/>
  <c r="L22" i="117"/>
  <c r="L23" i="117"/>
  <c r="L24" i="117"/>
  <c r="L25" i="117"/>
  <c r="L26" i="117"/>
  <c r="L27" i="117"/>
  <c r="L28" i="117"/>
  <c r="L29" i="117"/>
  <c r="L13" i="117"/>
  <c r="L12" i="117"/>
  <c r="L35" i="117" l="1"/>
  <c r="L31" i="117"/>
  <c r="I20" i="117"/>
  <c r="I21" i="117"/>
  <c r="I22" i="117"/>
  <c r="I23" i="117"/>
  <c r="I24" i="117"/>
  <c r="I25" i="117"/>
  <c r="I26" i="117"/>
  <c r="I27" i="117"/>
  <c r="I28" i="117"/>
  <c r="I29" i="117"/>
  <c r="N28" i="117" l="1"/>
  <c r="N24" i="117"/>
  <c r="N20" i="117"/>
  <c r="N26" i="117"/>
  <c r="N22" i="117"/>
  <c r="N25" i="117"/>
  <c r="N21" i="117"/>
  <c r="N27" i="117"/>
  <c r="N23" i="117"/>
  <c r="K19" i="117"/>
  <c r="N19" i="117"/>
  <c r="K20" i="117"/>
  <c r="K21" i="117"/>
  <c r="K22" i="117"/>
  <c r="K23" i="117"/>
  <c r="K24" i="117"/>
  <c r="K25" i="117"/>
  <c r="K26" i="117"/>
  <c r="K27" i="117"/>
  <c r="K28" i="117"/>
  <c r="K29" i="117"/>
  <c r="I18" i="117" l="1"/>
  <c r="I17" i="117"/>
  <c r="I16" i="117"/>
  <c r="I15" i="117"/>
  <c r="I14" i="117"/>
  <c r="I13" i="117"/>
  <c r="I12" i="117"/>
  <c r="I11" i="117"/>
  <c r="N13" i="116"/>
  <c r="N14" i="116"/>
  <c r="N15" i="116"/>
  <c r="N16" i="116"/>
  <c r="N17" i="116"/>
  <c r="N18" i="116"/>
  <c r="N19" i="116"/>
  <c r="N20" i="116"/>
  <c r="N21" i="116"/>
  <c r="N22" i="116"/>
  <c r="N23" i="116"/>
  <c r="N24" i="116"/>
  <c r="N25" i="116"/>
  <c r="N26" i="116"/>
  <c r="N27" i="116"/>
  <c r="N28" i="116"/>
  <c r="N29" i="116"/>
  <c r="N30" i="116"/>
  <c r="N31" i="116"/>
  <c r="N32" i="116"/>
  <c r="N33" i="116"/>
  <c r="N34" i="116"/>
  <c r="N35" i="116"/>
  <c r="N36" i="116"/>
  <c r="N37" i="116"/>
  <c r="N38" i="116"/>
  <c r="N39" i="116"/>
  <c r="N40" i="116"/>
  <c r="N41" i="116"/>
  <c r="N42" i="116"/>
  <c r="N43" i="116"/>
  <c r="N44" i="116"/>
  <c r="N45" i="116"/>
  <c r="N46" i="116"/>
  <c r="N47" i="116"/>
  <c r="N48" i="116"/>
  <c r="N49" i="116"/>
  <c r="N50" i="116"/>
  <c r="N51" i="116"/>
  <c r="N52" i="116"/>
  <c r="N53" i="116"/>
  <c r="N54" i="116"/>
  <c r="N12" i="116"/>
  <c r="N11" i="116"/>
  <c r="H55" i="116"/>
  <c r="G55" i="116"/>
  <c r="F55" i="116"/>
  <c r="E55" i="116"/>
  <c r="K54" i="116"/>
  <c r="K53" i="116"/>
  <c r="K52" i="116"/>
  <c r="K51" i="116"/>
  <c r="K50" i="116"/>
  <c r="K49" i="116"/>
  <c r="K48" i="116"/>
  <c r="K47" i="116"/>
  <c r="K46" i="116"/>
  <c r="K45" i="116"/>
  <c r="K44" i="116"/>
  <c r="K43" i="116"/>
  <c r="K42" i="116"/>
  <c r="K41" i="116"/>
  <c r="K40" i="116"/>
  <c r="K39" i="116"/>
  <c r="K38" i="116"/>
  <c r="K37" i="116"/>
  <c r="K36" i="116"/>
  <c r="K35" i="116"/>
  <c r="K34" i="116"/>
  <c r="K33" i="116"/>
  <c r="K32" i="116"/>
  <c r="K31" i="116"/>
  <c r="K30" i="116"/>
  <c r="K29" i="116"/>
  <c r="K13" i="116"/>
  <c r="L12" i="116"/>
  <c r="L11" i="116"/>
  <c r="K11" i="116"/>
  <c r="N13" i="117" l="1"/>
  <c r="K11" i="117"/>
  <c r="K15" i="117"/>
  <c r="N12" i="117"/>
  <c r="K12" i="117"/>
  <c r="N16" i="117"/>
  <c r="K16" i="117"/>
  <c r="K13" i="117"/>
  <c r="K17" i="117"/>
  <c r="N17" i="117"/>
  <c r="N14" i="117"/>
  <c r="K14" i="117"/>
  <c r="N18" i="117"/>
  <c r="K18" i="117"/>
  <c r="N15" i="117"/>
  <c r="N11" i="117"/>
  <c r="L14" i="116"/>
  <c r="L16" i="116"/>
  <c r="L18" i="116"/>
  <c r="L22" i="116"/>
  <c r="L24" i="116"/>
  <c r="L26" i="116"/>
  <c r="L28" i="116"/>
  <c r="L15" i="116"/>
  <c r="L17" i="116"/>
  <c r="L19" i="116"/>
  <c r="L21" i="116"/>
  <c r="L23" i="116"/>
  <c r="L25" i="116"/>
  <c r="L27" i="116"/>
  <c r="I55" i="116"/>
  <c r="K12" i="116"/>
  <c r="L13" i="116"/>
  <c r="K15" i="116"/>
  <c r="K17" i="116"/>
  <c r="K19" i="116"/>
  <c r="K21" i="116"/>
  <c r="K23" i="116"/>
  <c r="K25" i="116"/>
  <c r="K27" i="116"/>
  <c r="L20" i="116"/>
  <c r="K14" i="116"/>
  <c r="K16" i="116"/>
  <c r="K18" i="116"/>
  <c r="K20" i="116"/>
  <c r="K22" i="116"/>
  <c r="K24" i="116"/>
  <c r="K26" i="116"/>
  <c r="K28" i="116"/>
  <c r="L29" i="116"/>
  <c r="L30" i="116"/>
  <c r="L31" i="116"/>
  <c r="L32" i="116"/>
  <c r="L33" i="116"/>
  <c r="L34" i="116"/>
  <c r="L35" i="116"/>
  <c r="L36" i="116"/>
  <c r="L37" i="116"/>
  <c r="L38" i="116"/>
  <c r="L39" i="116"/>
  <c r="L40" i="116"/>
  <c r="L41" i="116"/>
  <c r="L42" i="116"/>
  <c r="L43" i="116"/>
  <c r="L44" i="116"/>
  <c r="L45" i="116"/>
  <c r="L46" i="116"/>
  <c r="L47" i="116"/>
  <c r="L48" i="116"/>
  <c r="L49" i="116"/>
  <c r="L50" i="116"/>
  <c r="L51" i="116"/>
  <c r="L52" i="116"/>
  <c r="L53" i="116"/>
  <c r="L54" i="116"/>
  <c r="H55" i="114"/>
  <c r="G55" i="114"/>
  <c r="F55" i="114"/>
  <c r="E55" i="114"/>
  <c r="I50" i="114"/>
  <c r="L50" i="114" s="1"/>
  <c r="I49" i="114"/>
  <c r="L49" i="114" s="1"/>
  <c r="N46" i="114"/>
  <c r="K46" i="114"/>
  <c r="I46" i="114"/>
  <c r="L46" i="114" s="1"/>
  <c r="I38" i="114"/>
  <c r="L38" i="114" s="1"/>
  <c r="I36" i="114"/>
  <c r="L36" i="114" s="1"/>
  <c r="N35" i="114"/>
  <c r="I35" i="114"/>
  <c r="L35" i="114" s="1"/>
  <c r="N31" i="114"/>
  <c r="K31" i="114"/>
  <c r="I31" i="114"/>
  <c r="L31" i="114" s="1"/>
  <c r="I29" i="114"/>
  <c r="L29" i="114" s="1"/>
  <c r="I26" i="114"/>
  <c r="L26" i="114" s="1"/>
  <c r="N20" i="114"/>
  <c r="I20" i="114"/>
  <c r="L20" i="114" s="1"/>
  <c r="I25" i="114"/>
  <c r="L25" i="114" s="1"/>
  <c r="I22" i="114"/>
  <c r="L22" i="114" s="1"/>
  <c r="I18" i="114"/>
  <c r="L18" i="114" s="1"/>
  <c r="I17" i="114"/>
  <c r="L17" i="114" s="1"/>
  <c r="I16" i="114"/>
  <c r="L16" i="114" s="1"/>
  <c r="I12" i="114"/>
  <c r="L12" i="114" s="1"/>
  <c r="I54" i="114"/>
  <c r="L54" i="114" s="1"/>
  <c r="I53" i="114"/>
  <c r="L53" i="114" s="1"/>
  <c r="N52" i="114"/>
  <c r="K52" i="114"/>
  <c r="I52" i="114"/>
  <c r="L52" i="114" s="1"/>
  <c r="I51" i="114"/>
  <c r="L51" i="114" s="1"/>
  <c r="I48" i="114"/>
  <c r="L48" i="114" s="1"/>
  <c r="N47" i="114"/>
  <c r="I47" i="114"/>
  <c r="L47" i="114" s="1"/>
  <c r="N45" i="114"/>
  <c r="K45" i="114"/>
  <c r="I45" i="114"/>
  <c r="L45" i="114" s="1"/>
  <c r="I44" i="114"/>
  <c r="L44" i="114" s="1"/>
  <c r="I43" i="114"/>
  <c r="L43" i="114" s="1"/>
  <c r="N42" i="114"/>
  <c r="I42" i="114"/>
  <c r="L42" i="114" s="1"/>
  <c r="I40" i="114"/>
  <c r="L40" i="114" s="1"/>
  <c r="I39" i="114"/>
  <c r="L39" i="114" s="1"/>
  <c r="I37" i="114"/>
  <c r="L37" i="114" s="1"/>
  <c r="I34" i="114"/>
  <c r="L34" i="114" s="1"/>
  <c r="I32" i="114"/>
  <c r="L32" i="114" s="1"/>
  <c r="I30" i="114"/>
  <c r="L30" i="114" s="1"/>
  <c r="I27" i="114"/>
  <c r="L27" i="114" s="1"/>
  <c r="I24" i="114"/>
  <c r="L24" i="114" s="1"/>
  <c r="N41" i="114"/>
  <c r="K41" i="114"/>
  <c r="I41" i="114"/>
  <c r="L41" i="114" s="1"/>
  <c r="I33" i="114"/>
  <c r="L33" i="114" s="1"/>
  <c r="I28" i="114"/>
  <c r="L28" i="114" s="1"/>
  <c r="N23" i="114"/>
  <c r="I23" i="114"/>
  <c r="L23" i="114" s="1"/>
  <c r="N21" i="114"/>
  <c r="K21" i="114"/>
  <c r="I21" i="114"/>
  <c r="L21" i="114" s="1"/>
  <c r="I19" i="114"/>
  <c r="L19" i="114" s="1"/>
  <c r="I14" i="114"/>
  <c r="L14" i="114" s="1"/>
  <c r="N13" i="114"/>
  <c r="I13" i="114"/>
  <c r="L13" i="114" s="1"/>
  <c r="I15" i="114"/>
  <c r="L15" i="114" s="1"/>
  <c r="I11" i="114"/>
  <c r="N34" i="114" l="1"/>
  <c r="K40" i="114"/>
  <c r="N17" i="114"/>
  <c r="K25" i="114"/>
  <c r="N15" i="114"/>
  <c r="N24" i="114"/>
  <c r="K32" i="114"/>
  <c r="N40" i="114"/>
  <c r="N53" i="114"/>
  <c r="K16" i="114"/>
  <c r="N25" i="114"/>
  <c r="N49" i="114"/>
  <c r="K15" i="114"/>
  <c r="I55" i="114"/>
  <c r="N32" i="114"/>
  <c r="N16" i="114"/>
  <c r="K33" i="114"/>
  <c r="K39" i="114"/>
  <c r="K51" i="114"/>
  <c r="K12" i="114"/>
  <c r="N11" i="114"/>
  <c r="K14" i="114"/>
  <c r="N19" i="114"/>
  <c r="K28" i="114"/>
  <c r="N33" i="114"/>
  <c r="K27" i="114"/>
  <c r="N30" i="114"/>
  <c r="K37" i="114"/>
  <c r="N39" i="114"/>
  <c r="K43" i="114"/>
  <c r="N44" i="114"/>
  <c r="K48" i="114"/>
  <c r="N51" i="114"/>
  <c r="K54" i="114"/>
  <c r="N12" i="114"/>
  <c r="K18" i="114"/>
  <c r="N22" i="114"/>
  <c r="K26" i="114"/>
  <c r="N29" i="114"/>
  <c r="K36" i="114"/>
  <c r="N38" i="114"/>
  <c r="K50" i="114"/>
  <c r="K11" i="114"/>
  <c r="K19" i="114"/>
  <c r="K30" i="114"/>
  <c r="K44" i="114"/>
  <c r="K22" i="114"/>
  <c r="K29" i="114"/>
  <c r="K38" i="114"/>
  <c r="K13" i="114"/>
  <c r="N14" i="114"/>
  <c r="K23" i="114"/>
  <c r="N28" i="114"/>
  <c r="K24" i="114"/>
  <c r="N27" i="114"/>
  <c r="K34" i="114"/>
  <c r="N37" i="114"/>
  <c r="K42" i="114"/>
  <c r="N43" i="114"/>
  <c r="K47" i="114"/>
  <c r="N48" i="114"/>
  <c r="K53" i="114"/>
  <c r="N54" i="114"/>
  <c r="K17" i="114"/>
  <c r="N18" i="114"/>
  <c r="K20" i="114"/>
  <c r="N26" i="114"/>
  <c r="K35" i="114"/>
  <c r="N36" i="114"/>
  <c r="K49" i="114"/>
  <c r="N50" i="114"/>
  <c r="L11" i="114"/>
</calcChain>
</file>

<file path=xl/sharedStrings.xml><?xml version="1.0" encoding="utf-8"?>
<sst xmlns="http://schemas.openxmlformats.org/spreadsheetml/2006/main" count="450" uniqueCount="189">
  <si>
    <t>1.</t>
  </si>
  <si>
    <t>2.</t>
  </si>
  <si>
    <t>3.</t>
  </si>
  <si>
    <t>4.</t>
  </si>
  <si>
    <t>5.</t>
  </si>
  <si>
    <t>9.</t>
  </si>
  <si>
    <t>Kategória</t>
  </si>
  <si>
    <t>14.</t>
  </si>
  <si>
    <t>16.</t>
  </si>
  <si>
    <t>18.</t>
  </si>
  <si>
    <t>19.</t>
  </si>
  <si>
    <t>21.</t>
  </si>
  <si>
    <t>24.</t>
  </si>
  <si>
    <t>25.</t>
  </si>
  <si>
    <t>priemerná úspešnosť zásahov</t>
  </si>
  <si>
    <t>28.</t>
  </si>
  <si>
    <t>29.</t>
  </si>
  <si>
    <t>30.</t>
  </si>
  <si>
    <t>32.</t>
  </si>
  <si>
    <t>34.</t>
  </si>
  <si>
    <t>35.</t>
  </si>
  <si>
    <t>36.</t>
  </si>
  <si>
    <t>37.</t>
  </si>
  <si>
    <t>38.</t>
  </si>
  <si>
    <t>40.</t>
  </si>
  <si>
    <t>41.</t>
  </si>
  <si>
    <t>43.</t>
  </si>
  <si>
    <t>44.</t>
  </si>
  <si>
    <t>Položky / Rounds</t>
  </si>
  <si>
    <t>Poradie / Rank</t>
  </si>
  <si>
    <t>Št. č. / St. num.</t>
  </si>
  <si>
    <t xml:space="preserve">%  </t>
  </si>
  <si>
    <t>Krchňavý Peter</t>
  </si>
  <si>
    <t>Molnár Anton</t>
  </si>
  <si>
    <t>Horváth Jozef</t>
  </si>
  <si>
    <t>Senec</t>
  </si>
  <si>
    <t>Bratislava</t>
  </si>
  <si>
    <t>Šmelko Viktor</t>
  </si>
  <si>
    <t>Szabó Károly</t>
  </si>
  <si>
    <t>Čadca</t>
  </si>
  <si>
    <t>Dziak Martin</t>
  </si>
  <si>
    <t>Šaľa</t>
  </si>
  <si>
    <t>Skalica</t>
  </si>
  <si>
    <t>TRAP</t>
  </si>
  <si>
    <t>Komárno</t>
  </si>
  <si>
    <t>Cserge Koloman</t>
  </si>
  <si>
    <t>Kovács Béla</t>
  </si>
  <si>
    <t>Levice</t>
  </si>
  <si>
    <t>disciplína :  Compak sporting - 100 terčov</t>
  </si>
  <si>
    <t>LÚKA</t>
  </si>
  <si>
    <t>VEŽA</t>
  </si>
  <si>
    <t>SKEET</t>
  </si>
  <si>
    <t>% k víťazovi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</si>
  <si>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100</t>
    </r>
  </si>
  <si>
    <t>Košice okolie</t>
  </si>
  <si>
    <t>Krázel Stanislav ml.</t>
  </si>
  <si>
    <t>Sabin Milan</t>
  </si>
  <si>
    <t>Nové Zámky</t>
  </si>
  <si>
    <t>Hoľan Andrej</t>
  </si>
  <si>
    <t>Škripek Vladimír ml.</t>
  </si>
  <si>
    <t>Kelecsényi Juraj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</si>
  <si>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Strelecký areál HUBERT Trnovec nad Váhom</t>
    </r>
  </si>
  <si>
    <t>OPK / Country</t>
  </si>
  <si>
    <t>Dunajská Streda</t>
  </si>
  <si>
    <t>Krázel Richard</t>
  </si>
  <si>
    <t>Ševčík Eduard</t>
  </si>
  <si>
    <t>Frindrich Ondrej</t>
  </si>
  <si>
    <t>Turan Martin</t>
  </si>
  <si>
    <t>Ivan Lukáš</t>
  </si>
  <si>
    <t>Líška Ján Ing.</t>
  </si>
  <si>
    <t>Veľký Krtíš</t>
  </si>
  <si>
    <t>Hodek Oskár</t>
  </si>
  <si>
    <t>Füssy Imrich</t>
  </si>
  <si>
    <t>Kadlok Nándor</t>
  </si>
  <si>
    <t>HUN</t>
  </si>
  <si>
    <t>Škripek Lukáš</t>
  </si>
  <si>
    <t>Németh Zsolt</t>
  </si>
  <si>
    <t>A</t>
  </si>
  <si>
    <t>Pápeš Milan</t>
  </si>
  <si>
    <t>B</t>
  </si>
  <si>
    <t>Tarek Martin</t>
  </si>
  <si>
    <t>Kocsis Viliam</t>
  </si>
  <si>
    <t xml:space="preserve">Výsledková listina </t>
  </si>
  <si>
    <t>Senica</t>
  </si>
  <si>
    <t>Košice mesto</t>
  </si>
  <si>
    <t>Kolembus Vladimír</t>
  </si>
  <si>
    <t>Krázel Stanislav</t>
  </si>
  <si>
    <t>Riško Jakub Ing.</t>
  </si>
  <si>
    <t>Melich Ctibor</t>
  </si>
  <si>
    <t>Mgr. Pavol Šléger</t>
  </si>
  <si>
    <t>Rozstrel</t>
  </si>
  <si>
    <t>Šmida Miroslav</t>
  </si>
  <si>
    <t>6.</t>
  </si>
  <si>
    <t>7.</t>
  </si>
  <si>
    <t>8.</t>
  </si>
  <si>
    <t>10.</t>
  </si>
  <si>
    <t>11.</t>
  </si>
  <si>
    <t>Tichavský Marian</t>
  </si>
  <si>
    <t>12.</t>
  </si>
  <si>
    <t>13.</t>
  </si>
  <si>
    <t>15.</t>
  </si>
  <si>
    <t>17.</t>
  </si>
  <si>
    <t>20.</t>
  </si>
  <si>
    <t>22.</t>
  </si>
  <si>
    <t>23.</t>
  </si>
  <si>
    <t xml:space="preserve">Kováč Peter </t>
  </si>
  <si>
    <t>Nitra</t>
  </si>
  <si>
    <t>Priezvisko a Meno  /  Last name &amp; Name</t>
  </si>
  <si>
    <t>Počet zásahov   Score</t>
  </si>
  <si>
    <t>HOSŤ</t>
  </si>
  <si>
    <t>Vondrák Vladimír</t>
  </si>
  <si>
    <t>26.</t>
  </si>
  <si>
    <t>hlavný rozhodca:</t>
  </si>
  <si>
    <t>Popovič Radovan</t>
  </si>
  <si>
    <t>Výkonnostná trieda</t>
  </si>
  <si>
    <t>I.</t>
  </si>
  <si>
    <t>II.</t>
  </si>
  <si>
    <t>III.</t>
  </si>
  <si>
    <t>dátum : 13. 05. 2017</t>
  </si>
  <si>
    <t>18+3</t>
  </si>
  <si>
    <t xml:space="preserve">Škripek Vladimír </t>
  </si>
  <si>
    <t>18+1</t>
  </si>
  <si>
    <t xml:space="preserve">Druga Andrej </t>
  </si>
  <si>
    <t xml:space="preserve">Hrehor Jaroslav  </t>
  </si>
  <si>
    <t>Konkolovský Marián</t>
  </si>
  <si>
    <t xml:space="preserve">Németh Peter </t>
  </si>
  <si>
    <t>Tóth Emil</t>
  </si>
  <si>
    <t>Papp Ferencz</t>
  </si>
  <si>
    <t>Kőfalvi László</t>
  </si>
  <si>
    <t>V</t>
  </si>
  <si>
    <t>celkom súťažilo 44 strelcov</t>
  </si>
  <si>
    <t>Súťaž: Pohár SPK 2017 - 4. kolo</t>
  </si>
  <si>
    <t>27.</t>
  </si>
  <si>
    <t>31.</t>
  </si>
  <si>
    <t>33.</t>
  </si>
  <si>
    <t>39.</t>
  </si>
  <si>
    <t>42.</t>
  </si>
  <si>
    <t>disciplína : Batéria - 100 terčov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</si>
  <si>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Strelecký areál Trnava - Štrky</t>
    </r>
  </si>
  <si>
    <t>dátum : 10. 06. 2017</t>
  </si>
  <si>
    <t>IV.</t>
  </si>
  <si>
    <t>S</t>
  </si>
  <si>
    <t>S - senior</t>
  </si>
  <si>
    <t>V - veterán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</si>
  <si>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80</t>
    </r>
  </si>
  <si>
    <t>Súťaž: Oblastné majstrovstvá SPK 2017 - západ</t>
  </si>
  <si>
    <t xml:space="preserve">Priezvisko a Meno </t>
  </si>
  <si>
    <t xml:space="preserve">disciplína : OS - 80 </t>
  </si>
  <si>
    <t>Poradie</t>
  </si>
  <si>
    <t>Št. číslo</t>
  </si>
  <si>
    <t>OPK</t>
  </si>
  <si>
    <t xml:space="preserve">Položky </t>
  </si>
  <si>
    <t xml:space="preserve">Počet zásahov   </t>
  </si>
  <si>
    <t>Trnava</t>
  </si>
  <si>
    <t>Csepregi Ferenc</t>
  </si>
  <si>
    <t>Vojtech Kovács</t>
  </si>
  <si>
    <t>Ž</t>
  </si>
  <si>
    <t>Ž - ženy</t>
  </si>
  <si>
    <t>Uhlík Šimon</t>
  </si>
  <si>
    <t>Zsigo Antal JUDr.</t>
  </si>
  <si>
    <t xml:space="preserve">Füssy Imrich </t>
  </si>
  <si>
    <t xml:space="preserve">Říman Ján 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</si>
  <si>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Iža</t>
    </r>
  </si>
  <si>
    <t>Kaššák Peter RNDr.</t>
  </si>
  <si>
    <t>Sýkora Marek</t>
  </si>
  <si>
    <t>Orečný Pavol</t>
  </si>
  <si>
    <t>Humenné</t>
  </si>
  <si>
    <t>Szabó Ladislav Ing.</t>
  </si>
  <si>
    <t>Molnár Anton  Ing.</t>
  </si>
  <si>
    <t>Nyul Gabriel</t>
  </si>
  <si>
    <t>bez členstva OPK</t>
  </si>
  <si>
    <t>Mészáros Emil</t>
  </si>
  <si>
    <t>Vicena Kristián</t>
  </si>
  <si>
    <t>Lajos Csongor</t>
  </si>
  <si>
    <t>Slezák Pavol</t>
  </si>
  <si>
    <t>Bednár Peter</t>
  </si>
  <si>
    <t>Horváth Martin</t>
  </si>
  <si>
    <t>Žideková Fanny</t>
  </si>
  <si>
    <t>Szilva Zoltán</t>
  </si>
  <si>
    <t>Židek Róbert</t>
  </si>
  <si>
    <t>Babic Dušan</t>
  </si>
  <si>
    <t>Horváth Leonard</t>
  </si>
  <si>
    <t>Rechtoris Dávid</t>
  </si>
  <si>
    <t>Kinczer Ladislav</t>
  </si>
  <si>
    <t>Olegra Peter Ing.</t>
  </si>
  <si>
    <t>Súťaž: VSS G.P. Gamota / liga SPK II. kolo /</t>
  </si>
  <si>
    <t>dátum : 05. 06. 2021</t>
  </si>
  <si>
    <t>J</t>
  </si>
  <si>
    <t>Hodek Oskar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</si>
</sst>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i/>
      <sz val="14"/>
      <name val="Arial"/>
      <family val="2"/>
      <charset val="238"/>
    </font>
    <font>
      <sz val="10"/>
      <color rgb="FF000000"/>
      <name val="Arial CE"/>
      <charset val="238"/>
    </font>
    <font>
      <i/>
      <sz val="12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i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name val="Arial CE"/>
      <charset val="238"/>
    </font>
    <font>
      <i/>
      <sz val="12"/>
      <name val="Arial CE"/>
      <charset val="238"/>
    </font>
    <font>
      <b/>
      <i/>
      <sz val="16"/>
      <name val="Arial CE"/>
      <charset val="238"/>
    </font>
    <font>
      <i/>
      <sz val="1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4"/>
      <color rgb="FF663300"/>
      <name val="Arial"/>
      <family val="2"/>
      <charset val="238"/>
    </font>
    <font>
      <b/>
      <i/>
      <sz val="14"/>
      <name val="Segoe UI Light"/>
      <family val="2"/>
      <charset val="238"/>
    </font>
    <font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5" fillId="0" borderId="0"/>
    <xf numFmtId="0" fontId="2" fillId="0" borderId="0"/>
    <xf numFmtId="0" fontId="24" fillId="0" borderId="0" applyNumberFormat="0" applyBorder="0" applyProtection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28" fillId="0" borderId="0"/>
    <xf numFmtId="0" fontId="11" fillId="0" borderId="0"/>
  </cellStyleXfs>
  <cellXfs count="127">
    <xf numFmtId="0" fontId="0" fillId="0" borderId="0" xfId="0"/>
    <xf numFmtId="0" fontId="5" fillId="0" borderId="0" xfId="3"/>
    <xf numFmtId="0" fontId="8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22" fillId="0" borderId="0" xfId="3" applyFont="1"/>
    <xf numFmtId="0" fontId="10" fillId="0" borderId="0" xfId="3" applyFont="1" applyBorder="1" applyAlignment="1">
      <alignment horizontal="center"/>
    </xf>
    <xf numFmtId="0" fontId="5" fillId="0" borderId="0" xfId="3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3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9" fontId="23" fillId="0" borderId="5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9" fontId="23" fillId="0" borderId="1" xfId="3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0" xfId="3" applyFont="1" applyBorder="1" applyAlignment="1">
      <alignment horizontal="center"/>
    </xf>
    <xf numFmtId="0" fontId="21" fillId="0" borderId="0" xfId="3" applyFont="1" applyBorder="1" applyAlignment="1">
      <alignment horizontal="center" vertical="center"/>
    </xf>
    <xf numFmtId="0" fontId="34" fillId="0" borderId="0" xfId="3" applyFont="1" applyAlignment="1">
      <alignment horizontal="left" vertical="center"/>
    </xf>
    <xf numFmtId="0" fontId="35" fillId="0" borderId="0" xfId="3" applyFont="1" applyAlignment="1">
      <alignment horizontal="left" vertical="center"/>
    </xf>
    <xf numFmtId="0" fontId="22" fillId="0" borderId="0" xfId="3" applyFont="1" applyBorder="1"/>
    <xf numFmtId="0" fontId="26" fillId="0" borderId="0" xfId="3" applyFont="1" applyAlignment="1">
      <alignment horizontal="center"/>
    </xf>
    <xf numFmtId="0" fontId="37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9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30" fillId="0" borderId="1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40" fillId="0" borderId="4" xfId="0" applyFont="1" applyFill="1" applyBorder="1" applyAlignment="1" applyProtection="1">
      <alignment horizontal="center" vertical="center"/>
      <protection hidden="1"/>
    </xf>
    <xf numFmtId="1" fontId="10" fillId="0" borderId="15" xfId="3" applyNumberFormat="1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23" fillId="0" borderId="2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9" fontId="23" fillId="0" borderId="14" xfId="3" applyNumberFormat="1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40" fillId="0" borderId="21" xfId="0" applyFont="1" applyFill="1" applyBorder="1" applyAlignment="1" applyProtection="1">
      <alignment horizontal="center" vertical="center"/>
      <protection hidden="1"/>
    </xf>
    <xf numFmtId="10" fontId="10" fillId="2" borderId="25" xfId="3" applyNumberFormat="1" applyFont="1" applyFill="1" applyBorder="1" applyAlignment="1">
      <alignment horizontal="center" vertical="center"/>
    </xf>
    <xf numFmtId="10" fontId="10" fillId="0" borderId="25" xfId="3" applyNumberFormat="1" applyFont="1" applyFill="1" applyBorder="1" applyAlignment="1">
      <alignment horizontal="center" vertical="center"/>
    </xf>
    <xf numFmtId="10" fontId="17" fillId="0" borderId="26" xfId="3" applyNumberFormat="1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6" fillId="0" borderId="27" xfId="3" applyFont="1" applyFill="1" applyBorder="1" applyAlignment="1">
      <alignment horizontal="center"/>
    </xf>
    <xf numFmtId="0" fontId="8" fillId="0" borderId="0" xfId="3" applyFont="1" applyAlignment="1">
      <alignment horizontal="center"/>
    </xf>
    <xf numFmtId="0" fontId="3" fillId="0" borderId="6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/>
    </xf>
    <xf numFmtId="9" fontId="23" fillId="0" borderId="8" xfId="3" applyNumberFormat="1" applyFont="1" applyFill="1" applyBorder="1" applyAlignment="1">
      <alignment horizontal="center" vertical="center"/>
    </xf>
    <xf numFmtId="9" fontId="26" fillId="0" borderId="8" xfId="3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40" fillId="0" borderId="19" xfId="0" applyFont="1" applyFill="1" applyBorder="1" applyAlignment="1" applyProtection="1">
      <alignment horizontal="center" vertical="center"/>
      <protection hidden="1"/>
    </xf>
    <xf numFmtId="1" fontId="10" fillId="0" borderId="1" xfId="3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vertical="center"/>
    </xf>
    <xf numFmtId="0" fontId="31" fillId="0" borderId="6" xfId="0" applyFont="1" applyFill="1" applyBorder="1" applyAlignment="1">
      <alignment vertical="center"/>
    </xf>
    <xf numFmtId="0" fontId="20" fillId="0" borderId="6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40" fillId="0" borderId="11" xfId="0" applyFont="1" applyFill="1" applyBorder="1" applyAlignment="1" applyProtection="1">
      <alignment horizontal="center" vertical="center"/>
      <protection hidden="1"/>
    </xf>
    <xf numFmtId="0" fontId="0" fillId="0" borderId="0" xfId="3" applyFont="1" applyAlignment="1">
      <alignment horizontal="center" vertical="center"/>
    </xf>
    <xf numFmtId="0" fontId="3" fillId="0" borderId="29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vertical="center"/>
    </xf>
    <xf numFmtId="0" fontId="31" fillId="0" borderId="33" xfId="0" applyFont="1" applyFill="1" applyBorder="1" applyAlignment="1">
      <alignment vertical="center"/>
    </xf>
    <xf numFmtId="0" fontId="20" fillId="0" borderId="33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center" vertical="center"/>
    </xf>
    <xf numFmtId="0" fontId="23" fillId="0" borderId="30" xfId="3" applyFont="1" applyFill="1" applyBorder="1" applyAlignment="1">
      <alignment horizontal="center" vertical="center"/>
    </xf>
    <xf numFmtId="9" fontId="23" fillId="0" borderId="30" xfId="3" applyNumberFormat="1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40" fillId="0" borderId="35" xfId="0" applyFont="1" applyFill="1" applyBorder="1" applyAlignment="1" applyProtection="1">
      <alignment horizontal="center" vertical="center"/>
      <protection hidden="1"/>
    </xf>
    <xf numFmtId="0" fontId="10" fillId="0" borderId="36" xfId="3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14" fillId="0" borderId="11" xfId="3" applyFont="1" applyFill="1" applyBorder="1" applyAlignment="1">
      <alignment horizontal="center" vertical="center" textRotation="90" wrapText="1"/>
    </xf>
    <xf numFmtId="0" fontId="14" fillId="0" borderId="7" xfId="3" applyFont="1" applyFill="1" applyBorder="1" applyAlignment="1">
      <alignment horizontal="center" vertical="center" textRotation="90" wrapText="1"/>
    </xf>
    <xf numFmtId="0" fontId="14" fillId="0" borderId="31" xfId="3" applyFont="1" applyFill="1" applyBorder="1" applyAlignment="1">
      <alignment horizontal="center" vertical="center" textRotation="90" wrapText="1"/>
    </xf>
    <xf numFmtId="0" fontId="16" fillId="0" borderId="12" xfId="3" applyFont="1" applyBorder="1" applyAlignment="1">
      <alignment horizontal="center" vertical="center" textRotation="90"/>
    </xf>
    <xf numFmtId="0" fontId="16" fillId="0" borderId="13" xfId="3" applyFont="1" applyBorder="1" applyAlignment="1">
      <alignment horizontal="center" vertical="center" textRotation="90"/>
    </xf>
    <xf numFmtId="0" fontId="16" fillId="0" borderId="28" xfId="3" applyFont="1" applyBorder="1" applyAlignment="1">
      <alignment horizontal="center" vertical="center" textRotation="90"/>
    </xf>
    <xf numFmtId="0" fontId="16" fillId="0" borderId="10" xfId="3" applyFont="1" applyBorder="1" applyAlignment="1">
      <alignment horizontal="center" vertical="center" textRotation="90"/>
    </xf>
    <xf numFmtId="0" fontId="16" fillId="0" borderId="6" xfId="3" applyFont="1" applyBorder="1" applyAlignment="1">
      <alignment horizontal="center" vertical="center" textRotation="90"/>
    </xf>
    <xf numFmtId="0" fontId="16" fillId="0" borderId="29" xfId="3" applyFont="1" applyBorder="1" applyAlignment="1">
      <alignment horizontal="center" vertical="center" textRotation="90"/>
    </xf>
    <xf numFmtId="0" fontId="8" fillId="0" borderId="1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4" fillId="0" borderId="10" xfId="3" applyNumberFormat="1" applyFont="1" applyFill="1" applyBorder="1" applyAlignment="1">
      <alignment horizontal="center" vertical="center" textRotation="90" wrapText="1"/>
    </xf>
    <xf numFmtId="9" fontId="14" fillId="0" borderId="6" xfId="3" applyNumberFormat="1" applyFont="1" applyFill="1" applyBorder="1" applyAlignment="1">
      <alignment horizontal="center" vertical="center" textRotation="90" wrapText="1"/>
    </xf>
    <xf numFmtId="9" fontId="14" fillId="0" borderId="29" xfId="3" applyNumberFormat="1" applyFont="1" applyFill="1" applyBorder="1" applyAlignment="1">
      <alignment horizontal="center" vertical="center" textRotation="90" wrapText="1"/>
    </xf>
    <xf numFmtId="9" fontId="14" fillId="0" borderId="10" xfId="3" applyNumberFormat="1" applyFont="1" applyFill="1" applyBorder="1" applyAlignment="1">
      <alignment horizontal="center" vertical="center" wrapText="1"/>
    </xf>
    <xf numFmtId="9" fontId="14" fillId="0" borderId="6" xfId="3" applyNumberFormat="1" applyFont="1" applyFill="1" applyBorder="1" applyAlignment="1">
      <alignment horizontal="center" vertical="center" wrapText="1"/>
    </xf>
    <xf numFmtId="9" fontId="14" fillId="0" borderId="29" xfId="3" applyNumberFormat="1" applyFont="1" applyFill="1" applyBorder="1" applyAlignment="1">
      <alignment horizontal="center" vertical="center" wrapText="1"/>
    </xf>
    <xf numFmtId="0" fontId="18" fillId="0" borderId="17" xfId="3" applyFont="1" applyFill="1" applyBorder="1" applyAlignment="1">
      <alignment horizontal="center" vertical="center" textRotation="90"/>
    </xf>
    <xf numFmtId="0" fontId="18" fillId="0" borderId="14" xfId="3" applyFont="1" applyFill="1" applyBorder="1" applyAlignment="1">
      <alignment horizontal="center" vertical="center" textRotation="90"/>
    </xf>
    <xf numFmtId="0" fontId="18" fillId="0" borderId="30" xfId="3" applyFont="1" applyFill="1" applyBorder="1" applyAlignment="1">
      <alignment horizontal="center" vertical="center" textRotation="90"/>
    </xf>
    <xf numFmtId="0" fontId="17" fillId="0" borderId="22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</cellXfs>
  <cellStyles count="16">
    <cellStyle name="Hypertextové prepojenie 2" xfId="1"/>
    <cellStyle name="Hypertextové prepojenie 2 2" xfId="2"/>
    <cellStyle name="Normal 2" xfId="10"/>
    <cellStyle name="Normálna 2 2" xfId="9"/>
    <cellStyle name="Normálna 3 2" xfId="13"/>
    <cellStyle name="Normálna 8" xfId="8"/>
    <cellStyle name="Normálne" xfId="0" builtinId="0"/>
    <cellStyle name="Normálne 2" xfId="4"/>
    <cellStyle name="normálne 2 2" xfId="5"/>
    <cellStyle name="normálne 2 3" xfId="7"/>
    <cellStyle name="Normálne 3" xfId="6"/>
    <cellStyle name="Normálne 4" xfId="11"/>
    <cellStyle name="Normálne 5" xfId="12"/>
    <cellStyle name="Normálne 6" xfId="14"/>
    <cellStyle name="Normálne 7" xfId="15"/>
    <cellStyle name="normálne_!2009 Pohár SPZ CS 100" xfId="3"/>
  </cellStyles>
  <dxfs count="563"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colors>
    <mruColors>
      <color rgb="FF663300"/>
      <color rgb="FFFF9900"/>
      <color rgb="FF00FFFF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3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7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8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9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10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11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1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3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4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5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6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5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6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7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8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9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30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31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3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192406</xdr:colOff>
      <xdr:row>43</xdr:row>
      <xdr:rowOff>209550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192406</xdr:colOff>
      <xdr:row>43</xdr:row>
      <xdr:rowOff>209550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9467850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8"/>
  <sheetViews>
    <sheetView tabSelected="1" topLeftCell="A19" zoomScaleNormal="100" workbookViewId="0">
      <selection activeCell="B28" sqref="B28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30.7109375" style="1" customWidth="1"/>
    <col min="4" max="4" width="22.28515625" style="3" customWidth="1"/>
    <col min="5" max="8" width="9.85546875" style="1" bestFit="1" customWidth="1"/>
    <col min="9" max="9" width="9.140625" style="1" customWidth="1"/>
    <col min="10" max="10" width="7.5703125" style="1" customWidth="1"/>
    <col min="11" max="11" width="10" style="1" customWidth="1"/>
    <col min="12" max="13" width="8.85546875" style="1" customWidth="1"/>
    <col min="14" max="14" width="8.85546875" style="4" customWidth="1"/>
    <col min="15" max="16384" width="9.140625" style="1"/>
  </cols>
  <sheetData>
    <row r="1" spans="1:14" ht="26.25">
      <c r="A1" s="89" t="s">
        <v>82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0.25">
      <c r="A2" s="90" t="s">
        <v>185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20.25">
      <c r="A3" s="90" t="s">
        <v>147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.75">
      <c r="A4" s="91" t="s">
        <v>162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8">
      <c r="A5" s="91" t="s">
        <v>186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9.5" thickBot="1">
      <c r="A6" s="55"/>
      <c r="B6" s="55"/>
      <c r="C6" s="55"/>
      <c r="D6" s="2"/>
      <c r="E6" s="29"/>
      <c r="F6" s="30"/>
      <c r="G6" s="31"/>
      <c r="H6" s="32"/>
      <c r="I6" s="29"/>
      <c r="J6" s="30"/>
      <c r="K6" s="29"/>
      <c r="L6" s="30"/>
      <c r="M6" s="31"/>
      <c r="N6" s="32"/>
    </row>
    <row r="7" spans="1:14" ht="26.25" customHeight="1">
      <c r="A7" s="95" t="s">
        <v>148</v>
      </c>
      <c r="B7" s="98" t="s">
        <v>149</v>
      </c>
      <c r="C7" s="101" t="s">
        <v>146</v>
      </c>
      <c r="D7" s="104" t="s">
        <v>150</v>
      </c>
      <c r="E7" s="107" t="s">
        <v>151</v>
      </c>
      <c r="F7" s="108"/>
      <c r="G7" s="108"/>
      <c r="H7" s="108"/>
      <c r="I7" s="111" t="s">
        <v>152</v>
      </c>
      <c r="J7" s="114" t="s">
        <v>90</v>
      </c>
      <c r="K7" s="117" t="s">
        <v>31</v>
      </c>
      <c r="L7" s="114" t="s">
        <v>52</v>
      </c>
      <c r="M7" s="120" t="s">
        <v>6</v>
      </c>
      <c r="N7" s="92" t="s">
        <v>114</v>
      </c>
    </row>
    <row r="8" spans="1:14" ht="12.75" customHeight="1">
      <c r="A8" s="96"/>
      <c r="B8" s="99"/>
      <c r="C8" s="102"/>
      <c r="D8" s="105"/>
      <c r="E8" s="109" t="s">
        <v>115</v>
      </c>
      <c r="F8" s="109" t="s">
        <v>116</v>
      </c>
      <c r="G8" s="109" t="s">
        <v>117</v>
      </c>
      <c r="H8" s="109" t="s">
        <v>140</v>
      </c>
      <c r="I8" s="112"/>
      <c r="J8" s="115"/>
      <c r="K8" s="118"/>
      <c r="L8" s="115"/>
      <c r="M8" s="121"/>
      <c r="N8" s="93"/>
    </row>
    <row r="9" spans="1:14" ht="26.25" customHeight="1">
      <c r="A9" s="96"/>
      <c r="B9" s="99"/>
      <c r="C9" s="102"/>
      <c r="D9" s="105"/>
      <c r="E9" s="110"/>
      <c r="F9" s="110"/>
      <c r="G9" s="110"/>
      <c r="H9" s="110"/>
      <c r="I9" s="113"/>
      <c r="J9" s="115"/>
      <c r="K9" s="118"/>
      <c r="L9" s="115"/>
      <c r="M9" s="121"/>
      <c r="N9" s="93"/>
    </row>
    <row r="10" spans="1:14" ht="27" customHeight="1" thickBot="1">
      <c r="A10" s="97"/>
      <c r="B10" s="100"/>
      <c r="C10" s="103"/>
      <c r="D10" s="106"/>
      <c r="E10" s="76">
        <v>20</v>
      </c>
      <c r="F10" s="76">
        <v>20</v>
      </c>
      <c r="G10" s="76">
        <v>20</v>
      </c>
      <c r="H10" s="76">
        <v>20</v>
      </c>
      <c r="I10" s="77" t="s">
        <v>144</v>
      </c>
      <c r="J10" s="116"/>
      <c r="K10" s="119"/>
      <c r="L10" s="116"/>
      <c r="M10" s="122"/>
      <c r="N10" s="94"/>
    </row>
    <row r="11" spans="1:14" ht="24.95" customHeight="1">
      <c r="A11" s="88" t="s">
        <v>0</v>
      </c>
      <c r="B11" s="58">
        <v>6</v>
      </c>
      <c r="C11" s="59" t="s">
        <v>163</v>
      </c>
      <c r="D11" s="60" t="s">
        <v>153</v>
      </c>
      <c r="E11" s="61">
        <v>20</v>
      </c>
      <c r="F11" s="61">
        <v>18</v>
      </c>
      <c r="G11" s="61">
        <v>17</v>
      </c>
      <c r="H11" s="61">
        <v>18</v>
      </c>
      <c r="I11" s="62">
        <f t="shared" ref="I11:I18" si="0">SUM(E11:H11)</f>
        <v>73</v>
      </c>
      <c r="J11" s="63"/>
      <c r="K11" s="64">
        <f>I11/80</f>
        <v>0.91249999999999998</v>
      </c>
      <c r="L11" s="65">
        <v>1</v>
      </c>
      <c r="M11" s="66" t="s">
        <v>141</v>
      </c>
      <c r="N11" s="74" t="str">
        <f>IF(I11&gt;74,"MS",IF(I11&gt;69,"I.",IF(I11&gt;62,"II.",IF(I11&gt;54,"III.","-"))))</f>
        <v>I.</v>
      </c>
    </row>
    <row r="12" spans="1:14" ht="24.95" customHeight="1">
      <c r="A12" s="19" t="s">
        <v>1</v>
      </c>
      <c r="B12" s="35">
        <v>5</v>
      </c>
      <c r="C12" s="8" t="s">
        <v>164</v>
      </c>
      <c r="D12" s="9" t="s">
        <v>57</v>
      </c>
      <c r="E12" s="10">
        <v>19</v>
      </c>
      <c r="F12" s="10">
        <v>16</v>
      </c>
      <c r="G12" s="10">
        <v>19</v>
      </c>
      <c r="H12" s="10">
        <v>18</v>
      </c>
      <c r="I12" s="11">
        <f t="shared" si="0"/>
        <v>72</v>
      </c>
      <c r="J12" s="12">
        <v>2</v>
      </c>
      <c r="K12" s="13">
        <f>I12/80</f>
        <v>0.9</v>
      </c>
      <c r="L12" s="13">
        <f>I12/73</f>
        <v>0.98630136986301364</v>
      </c>
      <c r="M12" s="36" t="s">
        <v>141</v>
      </c>
      <c r="N12" s="37" t="str">
        <f>IF(I12&gt;74,"MS",IF(I12&gt;69,"I.",IF(I12&gt;62,"II.",IF(I12&gt;54,"III.","-"))))</f>
        <v>I.</v>
      </c>
    </row>
    <row r="13" spans="1:14" ht="24.95" customHeight="1">
      <c r="A13" s="34" t="s">
        <v>2</v>
      </c>
      <c r="B13" s="35">
        <v>3</v>
      </c>
      <c r="C13" s="14" t="s">
        <v>165</v>
      </c>
      <c r="D13" s="15" t="s">
        <v>166</v>
      </c>
      <c r="E13" s="16">
        <v>17</v>
      </c>
      <c r="F13" s="16">
        <v>18</v>
      </c>
      <c r="G13" s="16">
        <v>19</v>
      </c>
      <c r="H13" s="16">
        <v>18</v>
      </c>
      <c r="I13" s="11">
        <f t="shared" si="0"/>
        <v>72</v>
      </c>
      <c r="J13" s="12">
        <v>1</v>
      </c>
      <c r="K13" s="13">
        <f t="shared" ref="K13:K19" si="1">I13/80</f>
        <v>0.9</v>
      </c>
      <c r="L13" s="13">
        <f>I13/73</f>
        <v>0.98630136986301364</v>
      </c>
      <c r="M13" s="39" t="s">
        <v>141</v>
      </c>
      <c r="N13" s="37" t="str">
        <f t="shared" ref="N13:N19" si="2">IF(I13&gt;74,"MS",IF(I13&gt;69,"I.",IF(I13&gt;62,"II.",IF(I13&gt;54,"III.","-"))))</f>
        <v>I.</v>
      </c>
    </row>
    <row r="14" spans="1:14" ht="24.95" customHeight="1">
      <c r="A14" s="38" t="s">
        <v>3</v>
      </c>
      <c r="B14" s="35">
        <v>13</v>
      </c>
      <c r="C14" s="20" t="s">
        <v>158</v>
      </c>
      <c r="D14" s="21" t="s">
        <v>153</v>
      </c>
      <c r="E14" s="10">
        <v>17</v>
      </c>
      <c r="F14" s="10">
        <v>16</v>
      </c>
      <c r="G14" s="10">
        <v>18</v>
      </c>
      <c r="H14" s="10">
        <v>19</v>
      </c>
      <c r="I14" s="11">
        <f t="shared" si="0"/>
        <v>70</v>
      </c>
      <c r="J14" s="12"/>
      <c r="K14" s="13">
        <f t="shared" si="1"/>
        <v>0.875</v>
      </c>
      <c r="L14" s="13">
        <f t="shared" ref="L14:L29" si="3">I14/73</f>
        <v>0.95890410958904104</v>
      </c>
      <c r="M14" s="36" t="s">
        <v>141</v>
      </c>
      <c r="N14" s="37" t="str">
        <f t="shared" si="2"/>
        <v>I.</v>
      </c>
    </row>
    <row r="15" spans="1:14" ht="24.75" customHeight="1">
      <c r="A15" s="19" t="s">
        <v>4</v>
      </c>
      <c r="B15" s="68">
        <v>18</v>
      </c>
      <c r="C15" s="8" t="s">
        <v>159</v>
      </c>
      <c r="D15" s="9" t="s">
        <v>36</v>
      </c>
      <c r="E15" s="10">
        <v>17</v>
      </c>
      <c r="F15" s="10">
        <v>17</v>
      </c>
      <c r="G15" s="10">
        <v>17</v>
      </c>
      <c r="H15" s="10">
        <v>19</v>
      </c>
      <c r="I15" s="11">
        <f t="shared" si="0"/>
        <v>70</v>
      </c>
      <c r="J15" s="12"/>
      <c r="K15" s="13">
        <f t="shared" si="1"/>
        <v>0.875</v>
      </c>
      <c r="L15" s="13">
        <f t="shared" si="3"/>
        <v>0.95890410958904104</v>
      </c>
      <c r="M15" s="36" t="s">
        <v>141</v>
      </c>
      <c r="N15" s="37" t="str">
        <f t="shared" si="2"/>
        <v>I.</v>
      </c>
    </row>
    <row r="16" spans="1:14" ht="24.95" customHeight="1">
      <c r="A16" s="19" t="s">
        <v>92</v>
      </c>
      <c r="B16" s="35">
        <v>1</v>
      </c>
      <c r="C16" s="8" t="s">
        <v>167</v>
      </c>
      <c r="D16" s="9" t="s">
        <v>44</v>
      </c>
      <c r="E16" s="16">
        <v>17</v>
      </c>
      <c r="F16" s="16">
        <v>18</v>
      </c>
      <c r="G16" s="16">
        <v>17</v>
      </c>
      <c r="H16" s="16">
        <v>18</v>
      </c>
      <c r="I16" s="11">
        <f t="shared" si="0"/>
        <v>70</v>
      </c>
      <c r="J16" s="12"/>
      <c r="K16" s="13">
        <f t="shared" si="1"/>
        <v>0.875</v>
      </c>
      <c r="L16" s="13">
        <f t="shared" si="3"/>
        <v>0.95890410958904104</v>
      </c>
      <c r="M16" s="36" t="s">
        <v>141</v>
      </c>
      <c r="N16" s="37" t="str">
        <f t="shared" si="2"/>
        <v>I.</v>
      </c>
    </row>
    <row r="17" spans="1:14" ht="24.95" customHeight="1">
      <c r="A17" s="19" t="s">
        <v>93</v>
      </c>
      <c r="B17" s="35">
        <v>12</v>
      </c>
      <c r="C17" s="8" t="s">
        <v>161</v>
      </c>
      <c r="D17" s="9" t="s">
        <v>44</v>
      </c>
      <c r="E17" s="10">
        <v>19</v>
      </c>
      <c r="F17" s="10">
        <v>17</v>
      </c>
      <c r="G17" s="10">
        <v>19</v>
      </c>
      <c r="H17" s="10">
        <v>15</v>
      </c>
      <c r="I17" s="11">
        <f t="shared" si="0"/>
        <v>70</v>
      </c>
      <c r="J17" s="12"/>
      <c r="K17" s="13">
        <f t="shared" si="1"/>
        <v>0.875</v>
      </c>
      <c r="L17" s="13">
        <f t="shared" si="3"/>
        <v>0.95890410958904104</v>
      </c>
      <c r="M17" s="36" t="s">
        <v>141</v>
      </c>
      <c r="N17" s="37" t="str">
        <f t="shared" si="2"/>
        <v>I.</v>
      </c>
    </row>
    <row r="18" spans="1:14" ht="24.75" customHeight="1">
      <c r="A18" s="19" t="s">
        <v>94</v>
      </c>
      <c r="B18" s="35">
        <v>26</v>
      </c>
      <c r="C18" s="20" t="s">
        <v>168</v>
      </c>
      <c r="D18" s="21" t="s">
        <v>41</v>
      </c>
      <c r="E18" s="16">
        <v>16</v>
      </c>
      <c r="F18" s="16">
        <v>19</v>
      </c>
      <c r="G18" s="16">
        <v>16</v>
      </c>
      <c r="H18" s="16">
        <v>18</v>
      </c>
      <c r="I18" s="11">
        <f t="shared" si="0"/>
        <v>69</v>
      </c>
      <c r="J18" s="12"/>
      <c r="K18" s="13">
        <f t="shared" si="1"/>
        <v>0.86250000000000004</v>
      </c>
      <c r="L18" s="13">
        <f t="shared" si="3"/>
        <v>0.9452054794520548</v>
      </c>
      <c r="M18" s="40" t="s">
        <v>141</v>
      </c>
      <c r="N18" s="37" t="str">
        <f t="shared" si="2"/>
        <v>II.</v>
      </c>
    </row>
    <row r="19" spans="1:14" ht="24.75" customHeight="1">
      <c r="A19" s="34" t="s">
        <v>5</v>
      </c>
      <c r="B19" s="35">
        <v>16</v>
      </c>
      <c r="C19" s="8" t="s">
        <v>160</v>
      </c>
      <c r="D19" s="9" t="s">
        <v>44</v>
      </c>
      <c r="E19" s="10">
        <v>17</v>
      </c>
      <c r="F19" s="10">
        <v>17</v>
      </c>
      <c r="G19" s="10">
        <v>17</v>
      </c>
      <c r="H19" s="10">
        <v>17</v>
      </c>
      <c r="I19" s="11">
        <v>68</v>
      </c>
      <c r="J19" s="12"/>
      <c r="K19" s="13">
        <f t="shared" si="1"/>
        <v>0.85</v>
      </c>
      <c r="L19" s="13">
        <f t="shared" si="3"/>
        <v>0.93150684931506844</v>
      </c>
      <c r="M19" s="36" t="s">
        <v>129</v>
      </c>
      <c r="N19" s="37" t="str">
        <f t="shared" si="2"/>
        <v>II.</v>
      </c>
    </row>
    <row r="20" spans="1:14" ht="24.95" customHeight="1">
      <c r="A20" s="34" t="s">
        <v>95</v>
      </c>
      <c r="B20" s="35">
        <v>25</v>
      </c>
      <c r="C20" s="8" t="s">
        <v>169</v>
      </c>
      <c r="D20" s="9" t="s">
        <v>170</v>
      </c>
      <c r="E20" s="10">
        <v>14</v>
      </c>
      <c r="F20" s="10">
        <v>16</v>
      </c>
      <c r="G20" s="10">
        <v>18</v>
      </c>
      <c r="H20" s="10">
        <v>17</v>
      </c>
      <c r="I20" s="11">
        <f t="shared" ref="I20" si="4">SUM(E20:H20)</f>
        <v>65</v>
      </c>
      <c r="J20" s="12"/>
      <c r="K20" s="13">
        <f t="shared" ref="K20" si="5">I20/80</f>
        <v>0.8125</v>
      </c>
      <c r="L20" s="13">
        <f t="shared" si="3"/>
        <v>0.8904109589041096</v>
      </c>
      <c r="M20" s="36" t="s">
        <v>141</v>
      </c>
      <c r="N20" s="37" t="str">
        <f t="shared" ref="N20" si="6">IF(I20&gt;74,"MS",IF(I20&gt;69,"I.",IF(I20&gt;62,"II.",IF(I20&gt;54,"III.","-"))))</f>
        <v>II.</v>
      </c>
    </row>
    <row r="21" spans="1:14" ht="24.95" customHeight="1">
      <c r="A21" s="38" t="s">
        <v>96</v>
      </c>
      <c r="B21" s="35">
        <v>19</v>
      </c>
      <c r="C21" s="14" t="s">
        <v>171</v>
      </c>
      <c r="D21" s="15" t="s">
        <v>57</v>
      </c>
      <c r="E21" s="10">
        <v>15</v>
      </c>
      <c r="F21" s="10">
        <v>17</v>
      </c>
      <c r="G21" s="10">
        <v>17</v>
      </c>
      <c r="H21" s="10">
        <v>16</v>
      </c>
      <c r="I21" s="11">
        <f t="shared" ref="I21" si="7">SUM(E21:H21)</f>
        <v>65</v>
      </c>
      <c r="J21" s="12"/>
      <c r="K21" s="13">
        <f t="shared" ref="K21" si="8">I21/80</f>
        <v>0.8125</v>
      </c>
      <c r="L21" s="13">
        <f t="shared" si="3"/>
        <v>0.8904109589041096</v>
      </c>
      <c r="M21" s="39" t="s">
        <v>141</v>
      </c>
      <c r="N21" s="37" t="str">
        <f t="shared" ref="N21" si="9">IF(I21&gt;74,"MS",IF(I21&gt;69,"I.",IF(I21&gt;62,"II.",IF(I21&gt;54,"III.","-"))))</f>
        <v>II.</v>
      </c>
    </row>
    <row r="22" spans="1:14" ht="24.95" customHeight="1">
      <c r="A22" s="19" t="s">
        <v>98</v>
      </c>
      <c r="B22" s="35">
        <v>22</v>
      </c>
      <c r="C22" s="20" t="s">
        <v>172</v>
      </c>
      <c r="D22" s="21" t="s">
        <v>44</v>
      </c>
      <c r="E22" s="16">
        <v>15</v>
      </c>
      <c r="F22" s="16">
        <v>15</v>
      </c>
      <c r="G22" s="16">
        <v>17</v>
      </c>
      <c r="H22" s="16">
        <v>16</v>
      </c>
      <c r="I22" s="11">
        <f t="shared" ref="I22" si="10">SUM(E22:H22)</f>
        <v>63</v>
      </c>
      <c r="J22" s="12"/>
      <c r="K22" s="13">
        <f t="shared" ref="K22" si="11">I22/80</f>
        <v>0.78749999999999998</v>
      </c>
      <c r="L22" s="13">
        <f t="shared" si="3"/>
        <v>0.86301369863013699</v>
      </c>
      <c r="M22" s="36" t="s">
        <v>141</v>
      </c>
      <c r="N22" s="37" t="str">
        <f t="shared" ref="N22" si="12">IF(I22&gt;74,"MS",IF(I22&gt;69,"I.",IF(I22&gt;62,"II.",IF(I22&gt;54,"III.","-"))))</f>
        <v>II.</v>
      </c>
    </row>
    <row r="23" spans="1:14" ht="24.95" customHeight="1">
      <c r="A23" s="19" t="s">
        <v>99</v>
      </c>
      <c r="B23" s="35">
        <v>23</v>
      </c>
      <c r="C23" s="8" t="s">
        <v>173</v>
      </c>
      <c r="D23" s="9" t="s">
        <v>44</v>
      </c>
      <c r="E23" s="16">
        <v>16</v>
      </c>
      <c r="F23" s="16">
        <v>14</v>
      </c>
      <c r="G23" s="16">
        <v>15</v>
      </c>
      <c r="H23" s="16">
        <v>17</v>
      </c>
      <c r="I23" s="11">
        <f t="shared" ref="I23" si="13">SUM(E23:H23)</f>
        <v>62</v>
      </c>
      <c r="J23" s="12"/>
      <c r="K23" s="13">
        <f t="shared" ref="K23" si="14">I23/80</f>
        <v>0.77500000000000002</v>
      </c>
      <c r="L23" s="13">
        <f t="shared" si="3"/>
        <v>0.84931506849315064</v>
      </c>
      <c r="M23" s="36" t="s">
        <v>141</v>
      </c>
      <c r="N23" s="37" t="str">
        <f t="shared" ref="N23" si="15">IF(I23&gt;74,"MS",IF(I23&gt;69,"I.",IF(I23&gt;62,"II.",IF(I23&gt;54,"III.","-"))))</f>
        <v>III.</v>
      </c>
    </row>
    <row r="24" spans="1:14" ht="24.95" customHeight="1">
      <c r="A24" s="19" t="s">
        <v>7</v>
      </c>
      <c r="B24" s="35">
        <v>24</v>
      </c>
      <c r="C24" s="8" t="s">
        <v>174</v>
      </c>
      <c r="D24" s="9" t="s">
        <v>44</v>
      </c>
      <c r="E24" s="16">
        <v>16</v>
      </c>
      <c r="F24" s="16">
        <v>15</v>
      </c>
      <c r="G24" s="16">
        <v>16</v>
      </c>
      <c r="H24" s="16">
        <v>15</v>
      </c>
      <c r="I24" s="11">
        <f t="shared" ref="I24" si="16">SUM(E24:H24)</f>
        <v>62</v>
      </c>
      <c r="J24" s="12"/>
      <c r="K24" s="13">
        <f t="shared" ref="K24" si="17">I24/80</f>
        <v>0.77500000000000002</v>
      </c>
      <c r="L24" s="13">
        <f t="shared" si="3"/>
        <v>0.84931506849315064</v>
      </c>
      <c r="M24" s="36" t="s">
        <v>141</v>
      </c>
      <c r="N24" s="37" t="str">
        <f t="shared" ref="N24" si="18">IF(I24&gt;74,"MS",IF(I24&gt;69,"I.",IF(I24&gt;62,"II.",IF(I24&gt;54,"III.","-"))))</f>
        <v>III.</v>
      </c>
    </row>
    <row r="25" spans="1:14" ht="24.95" customHeight="1">
      <c r="A25" s="19" t="s">
        <v>100</v>
      </c>
      <c r="B25" s="35">
        <v>4</v>
      </c>
      <c r="C25" s="14" t="s">
        <v>175</v>
      </c>
      <c r="D25" s="15" t="s">
        <v>57</v>
      </c>
      <c r="E25" s="10">
        <v>15</v>
      </c>
      <c r="F25" s="10">
        <v>16</v>
      </c>
      <c r="G25" s="10">
        <v>16</v>
      </c>
      <c r="H25" s="10">
        <v>14</v>
      </c>
      <c r="I25" s="11">
        <f t="shared" ref="I25" si="19">SUM(E25:H25)</f>
        <v>61</v>
      </c>
      <c r="J25" s="12"/>
      <c r="K25" s="13">
        <f t="shared" ref="K25" si="20">I25/80</f>
        <v>0.76249999999999996</v>
      </c>
      <c r="L25" s="13">
        <f t="shared" si="3"/>
        <v>0.83561643835616439</v>
      </c>
      <c r="M25" s="39" t="s">
        <v>141</v>
      </c>
      <c r="N25" s="37" t="str">
        <f t="shared" ref="N25" si="21">IF(I25&gt;74,"MS",IF(I25&gt;69,"I.",IF(I25&gt;62,"II.",IF(I25&gt;54,"III.","-"))))</f>
        <v>III.</v>
      </c>
    </row>
    <row r="26" spans="1:14" ht="24.95" customHeight="1">
      <c r="A26" s="34" t="s">
        <v>8</v>
      </c>
      <c r="B26" s="35">
        <v>9</v>
      </c>
      <c r="C26" s="14" t="s">
        <v>176</v>
      </c>
      <c r="D26" s="15" t="s">
        <v>170</v>
      </c>
      <c r="E26" s="10">
        <v>17</v>
      </c>
      <c r="F26" s="10">
        <v>13</v>
      </c>
      <c r="G26" s="10">
        <v>15</v>
      </c>
      <c r="H26" s="10">
        <v>15</v>
      </c>
      <c r="I26" s="11">
        <f t="shared" ref="I26" si="22">SUM(E26:H26)</f>
        <v>60</v>
      </c>
      <c r="J26" s="12"/>
      <c r="K26" s="13">
        <f t="shared" ref="K26" si="23">I26/80</f>
        <v>0.75</v>
      </c>
      <c r="L26" s="13">
        <f t="shared" si="3"/>
        <v>0.82191780821917804</v>
      </c>
      <c r="M26" s="39" t="s">
        <v>187</v>
      </c>
      <c r="N26" s="37" t="str">
        <f t="shared" ref="N26" si="24">IF(I26&gt;74,"MS",IF(I26&gt;69,"I.",IF(I26&gt;62,"II.",IF(I26&gt;54,"III.","-"))))</f>
        <v>III.</v>
      </c>
    </row>
    <row r="27" spans="1:14" ht="24.95" customHeight="1">
      <c r="A27" s="38" t="s">
        <v>101</v>
      </c>
      <c r="B27" s="35">
        <v>15</v>
      </c>
      <c r="C27" s="8" t="s">
        <v>177</v>
      </c>
      <c r="D27" s="9" t="s">
        <v>44</v>
      </c>
      <c r="E27" s="10">
        <v>13</v>
      </c>
      <c r="F27" s="10">
        <v>15</v>
      </c>
      <c r="G27" s="10">
        <v>17</v>
      </c>
      <c r="H27" s="10">
        <v>14</v>
      </c>
      <c r="I27" s="11">
        <f t="shared" ref="I27" si="25">SUM(E27:H27)</f>
        <v>59</v>
      </c>
      <c r="J27" s="12"/>
      <c r="K27" s="13">
        <f t="shared" ref="K27" si="26">I27/80</f>
        <v>0.73750000000000004</v>
      </c>
      <c r="L27" s="13">
        <f t="shared" si="3"/>
        <v>0.80821917808219179</v>
      </c>
      <c r="M27" s="36" t="s">
        <v>156</v>
      </c>
      <c r="N27" s="37" t="str">
        <f t="shared" ref="N27" si="27">IF(I27&gt;74,"MS",IF(I27&gt;69,"I.",IF(I27&gt;62,"II.",IF(I27&gt;54,"III.","-"))))</f>
        <v>III.</v>
      </c>
    </row>
    <row r="28" spans="1:14" ht="24.95" customHeight="1">
      <c r="A28" s="19" t="s">
        <v>9</v>
      </c>
      <c r="B28" s="35">
        <v>27</v>
      </c>
      <c r="C28" s="14" t="s">
        <v>188</v>
      </c>
      <c r="D28" s="15" t="s">
        <v>44</v>
      </c>
      <c r="E28" s="10">
        <v>17</v>
      </c>
      <c r="F28" s="10">
        <v>14</v>
      </c>
      <c r="G28" s="10">
        <v>14</v>
      </c>
      <c r="H28" s="10">
        <v>14</v>
      </c>
      <c r="I28" s="11">
        <f t="shared" ref="I28" si="28">SUM(E28:H28)</f>
        <v>59</v>
      </c>
      <c r="J28" s="12"/>
      <c r="K28" s="13">
        <f t="shared" ref="K28" si="29">I28/80</f>
        <v>0.73750000000000004</v>
      </c>
      <c r="L28" s="13">
        <f t="shared" si="3"/>
        <v>0.80821917808219179</v>
      </c>
      <c r="M28" s="39" t="s">
        <v>141</v>
      </c>
      <c r="N28" s="37" t="str">
        <f t="shared" ref="N28:N37" si="30">IF(I28&gt;74,"MS",IF(I28&gt;69,"I.",IF(I28&gt;62,"II.",IF(I28&gt;54,"III.","-"))))</f>
        <v>III.</v>
      </c>
    </row>
    <row r="29" spans="1:14" ht="24.95" customHeight="1">
      <c r="A29" s="19" t="s">
        <v>10</v>
      </c>
      <c r="B29" s="35">
        <v>20</v>
      </c>
      <c r="C29" s="14" t="s">
        <v>154</v>
      </c>
      <c r="D29" s="15" t="s">
        <v>44</v>
      </c>
      <c r="E29" s="10">
        <v>12</v>
      </c>
      <c r="F29" s="10">
        <v>14</v>
      </c>
      <c r="G29" s="10">
        <v>15</v>
      </c>
      <c r="H29" s="10">
        <v>16</v>
      </c>
      <c r="I29" s="11">
        <f t="shared" ref="I29:I30" si="31">SUM(E29:H29)</f>
        <v>57</v>
      </c>
      <c r="J29" s="12"/>
      <c r="K29" s="13">
        <f t="shared" ref="K29:K30" si="32">I29/80</f>
        <v>0.71250000000000002</v>
      </c>
      <c r="L29" s="13">
        <f t="shared" si="3"/>
        <v>0.78082191780821919</v>
      </c>
      <c r="M29" s="39" t="s">
        <v>141</v>
      </c>
      <c r="N29" s="37" t="str">
        <f t="shared" si="30"/>
        <v>III.</v>
      </c>
    </row>
    <row r="30" spans="1:14" ht="24.95" customHeight="1">
      <c r="A30" s="19" t="s">
        <v>102</v>
      </c>
      <c r="B30" s="35">
        <v>21</v>
      </c>
      <c r="C30" s="8" t="s">
        <v>178</v>
      </c>
      <c r="D30" s="9" t="s">
        <v>57</v>
      </c>
      <c r="E30" s="10">
        <v>17</v>
      </c>
      <c r="F30" s="10">
        <v>15</v>
      </c>
      <c r="G30" s="10">
        <v>13</v>
      </c>
      <c r="H30" s="10">
        <v>11</v>
      </c>
      <c r="I30" s="11">
        <f t="shared" si="31"/>
        <v>56</v>
      </c>
      <c r="J30" s="12"/>
      <c r="K30" s="13">
        <f t="shared" si="32"/>
        <v>0.7</v>
      </c>
      <c r="L30" s="13">
        <f t="shared" ref="L30:L37" si="33">I30/73</f>
        <v>0.76712328767123283</v>
      </c>
      <c r="M30" s="36" t="s">
        <v>141</v>
      </c>
      <c r="N30" s="37" t="str">
        <f t="shared" si="30"/>
        <v>III.</v>
      </c>
    </row>
    <row r="31" spans="1:14" ht="24.95" customHeight="1">
      <c r="A31" s="19">
        <v>21</v>
      </c>
      <c r="B31" s="35">
        <v>14</v>
      </c>
      <c r="C31" s="8" t="s">
        <v>179</v>
      </c>
      <c r="D31" s="9" t="s">
        <v>44</v>
      </c>
      <c r="E31" s="16">
        <v>14</v>
      </c>
      <c r="F31" s="16">
        <v>14</v>
      </c>
      <c r="G31" s="16">
        <v>13</v>
      </c>
      <c r="H31" s="16">
        <v>14</v>
      </c>
      <c r="I31" s="11">
        <f t="shared" ref="I31:I37" si="34">SUM(E31:H31)</f>
        <v>55</v>
      </c>
      <c r="J31" s="12"/>
      <c r="K31" s="13">
        <f t="shared" ref="K31:K37" si="35">I31/80</f>
        <v>0.6875</v>
      </c>
      <c r="L31" s="13">
        <f t="shared" si="33"/>
        <v>0.75342465753424659</v>
      </c>
      <c r="M31" s="36" t="s">
        <v>141</v>
      </c>
      <c r="N31" s="37" t="str">
        <f t="shared" si="30"/>
        <v>III.</v>
      </c>
    </row>
    <row r="32" spans="1:14" ht="24.95" customHeight="1">
      <c r="A32" s="19">
        <v>22</v>
      </c>
      <c r="B32" s="35">
        <v>11</v>
      </c>
      <c r="C32" s="8" t="s">
        <v>65</v>
      </c>
      <c r="D32" s="9" t="s">
        <v>170</v>
      </c>
      <c r="E32" s="16">
        <v>16</v>
      </c>
      <c r="F32" s="16">
        <v>11</v>
      </c>
      <c r="G32" s="16">
        <v>11</v>
      </c>
      <c r="H32" s="16">
        <v>14</v>
      </c>
      <c r="I32" s="11">
        <f t="shared" si="34"/>
        <v>52</v>
      </c>
      <c r="J32" s="12"/>
      <c r="K32" s="13">
        <f t="shared" si="35"/>
        <v>0.65</v>
      </c>
      <c r="L32" s="13">
        <f t="shared" si="33"/>
        <v>0.71232876712328763</v>
      </c>
      <c r="M32" s="36" t="s">
        <v>129</v>
      </c>
      <c r="N32" s="37" t="str">
        <f t="shared" si="30"/>
        <v>-</v>
      </c>
    </row>
    <row r="33" spans="1:14" ht="24.95" customHeight="1">
      <c r="A33" s="19" t="s">
        <v>104</v>
      </c>
      <c r="B33" s="35">
        <v>2</v>
      </c>
      <c r="C33" s="8" t="s">
        <v>184</v>
      </c>
      <c r="D33" s="9" t="s">
        <v>44</v>
      </c>
      <c r="E33" s="16">
        <v>14</v>
      </c>
      <c r="F33" s="16">
        <v>12</v>
      </c>
      <c r="G33" s="16">
        <v>13</v>
      </c>
      <c r="H33" s="16">
        <v>13</v>
      </c>
      <c r="I33" s="11">
        <f t="shared" si="34"/>
        <v>52</v>
      </c>
      <c r="J33" s="12"/>
      <c r="K33" s="13">
        <f t="shared" si="35"/>
        <v>0.65</v>
      </c>
      <c r="L33" s="13">
        <f t="shared" si="33"/>
        <v>0.71232876712328763</v>
      </c>
      <c r="M33" s="36" t="s">
        <v>141</v>
      </c>
      <c r="N33" s="37" t="str">
        <f t="shared" si="30"/>
        <v>-</v>
      </c>
    </row>
    <row r="34" spans="1:14" ht="24.95" customHeight="1">
      <c r="A34" s="19" t="s">
        <v>12</v>
      </c>
      <c r="B34" s="35">
        <v>8</v>
      </c>
      <c r="C34" s="8" t="s">
        <v>180</v>
      </c>
      <c r="D34" s="9" t="s">
        <v>44</v>
      </c>
      <c r="E34" s="16">
        <v>13</v>
      </c>
      <c r="F34" s="16">
        <v>13</v>
      </c>
      <c r="G34" s="16">
        <v>12</v>
      </c>
      <c r="H34" s="16">
        <v>13</v>
      </c>
      <c r="I34" s="11">
        <f t="shared" si="34"/>
        <v>51</v>
      </c>
      <c r="J34" s="12"/>
      <c r="K34" s="13">
        <f t="shared" si="35"/>
        <v>0.63749999999999996</v>
      </c>
      <c r="L34" s="13">
        <f t="shared" si="33"/>
        <v>0.69863013698630139</v>
      </c>
      <c r="M34" s="36" t="s">
        <v>141</v>
      </c>
      <c r="N34" s="37" t="str">
        <f t="shared" si="30"/>
        <v>-</v>
      </c>
    </row>
    <row r="35" spans="1:14" ht="24.95" customHeight="1">
      <c r="A35" s="19" t="s">
        <v>13</v>
      </c>
      <c r="B35" s="35">
        <v>10</v>
      </c>
      <c r="C35" s="8" t="s">
        <v>181</v>
      </c>
      <c r="D35" s="9" t="s">
        <v>170</v>
      </c>
      <c r="E35" s="16">
        <v>13</v>
      </c>
      <c r="F35" s="16">
        <v>13</v>
      </c>
      <c r="G35" s="16">
        <v>9</v>
      </c>
      <c r="H35" s="16">
        <v>14</v>
      </c>
      <c r="I35" s="11">
        <f t="shared" si="34"/>
        <v>49</v>
      </c>
      <c r="J35" s="12"/>
      <c r="K35" s="13">
        <f t="shared" si="35"/>
        <v>0.61250000000000004</v>
      </c>
      <c r="L35" s="13">
        <f t="shared" si="33"/>
        <v>0.67123287671232879</v>
      </c>
      <c r="M35" s="36" t="s">
        <v>141</v>
      </c>
      <c r="N35" s="37" t="str">
        <f t="shared" si="30"/>
        <v>-</v>
      </c>
    </row>
    <row r="36" spans="1:14" ht="24" customHeight="1">
      <c r="A36" s="19" t="s">
        <v>111</v>
      </c>
      <c r="B36" s="35">
        <v>7</v>
      </c>
      <c r="C36" s="8" t="s">
        <v>182</v>
      </c>
      <c r="D36" s="9" t="s">
        <v>44</v>
      </c>
      <c r="E36" s="16">
        <v>9</v>
      </c>
      <c r="F36" s="16">
        <v>14</v>
      </c>
      <c r="G36" s="16">
        <v>12</v>
      </c>
      <c r="H36" s="16">
        <v>11</v>
      </c>
      <c r="I36" s="11">
        <f t="shared" si="34"/>
        <v>46</v>
      </c>
      <c r="J36" s="12"/>
      <c r="K36" s="13">
        <f t="shared" si="35"/>
        <v>0.57499999999999996</v>
      </c>
      <c r="L36" s="13">
        <f t="shared" si="33"/>
        <v>0.63013698630136983</v>
      </c>
      <c r="M36" s="36" t="s">
        <v>141</v>
      </c>
      <c r="N36" s="37" t="str">
        <f t="shared" si="30"/>
        <v>-</v>
      </c>
    </row>
    <row r="37" spans="1:14" ht="24.75" customHeight="1" thickBot="1">
      <c r="A37" s="78" t="s">
        <v>132</v>
      </c>
      <c r="B37" s="79">
        <v>17</v>
      </c>
      <c r="C37" s="80" t="s">
        <v>183</v>
      </c>
      <c r="D37" s="81" t="s">
        <v>44</v>
      </c>
      <c r="E37" s="82">
        <v>12</v>
      </c>
      <c r="F37" s="82">
        <v>10</v>
      </c>
      <c r="G37" s="82">
        <v>11</v>
      </c>
      <c r="H37" s="82">
        <v>12</v>
      </c>
      <c r="I37" s="83">
        <f t="shared" si="34"/>
        <v>45</v>
      </c>
      <c r="J37" s="84"/>
      <c r="K37" s="85">
        <f t="shared" si="35"/>
        <v>0.5625</v>
      </c>
      <c r="L37" s="85">
        <f t="shared" si="33"/>
        <v>0.61643835616438358</v>
      </c>
      <c r="M37" s="86" t="s">
        <v>129</v>
      </c>
      <c r="N37" s="87" t="str">
        <f t="shared" si="30"/>
        <v>-</v>
      </c>
    </row>
    <row r="38" spans="1:14" ht="20.25">
      <c r="C38" s="26" t="s">
        <v>112</v>
      </c>
      <c r="D38" s="27" t="s">
        <v>155</v>
      </c>
      <c r="I38" s="75" t="s">
        <v>157</v>
      </c>
      <c r="K38" s="75" t="s">
        <v>142</v>
      </c>
      <c r="M38" s="75" t="s">
        <v>143</v>
      </c>
    </row>
  </sheetData>
  <sheetProtection selectLockedCells="1"/>
  <mergeCells count="20">
    <mergeCell ref="N7:N10"/>
    <mergeCell ref="A7:A10"/>
    <mergeCell ref="B7:B10"/>
    <mergeCell ref="C7:C10"/>
    <mergeCell ref="D7:D10"/>
    <mergeCell ref="E7:H7"/>
    <mergeCell ref="E8:E9"/>
    <mergeCell ref="F8:F9"/>
    <mergeCell ref="G8:G9"/>
    <mergeCell ref="H8:H9"/>
    <mergeCell ref="I7:I9"/>
    <mergeCell ref="J7:J10"/>
    <mergeCell ref="K7:K10"/>
    <mergeCell ref="L7:L10"/>
    <mergeCell ref="M7:M10"/>
    <mergeCell ref="A1:N1"/>
    <mergeCell ref="A2:N2"/>
    <mergeCell ref="A3:N3"/>
    <mergeCell ref="A4:N4"/>
    <mergeCell ref="A5:N5"/>
  </mergeCells>
  <conditionalFormatting sqref="E11:H19">
    <cfRule type="cellIs" dxfId="562" priority="828" operator="equal">
      <formula>18</formula>
    </cfRule>
    <cfRule type="cellIs" dxfId="561" priority="829" operator="equal">
      <formula>19</formula>
    </cfRule>
    <cfRule type="cellIs" dxfId="560" priority="830" operator="equal">
      <formula>20</formula>
    </cfRule>
    <cfRule type="cellIs" dxfId="559" priority="845" stopIfTrue="1" operator="equal">
      <formula>14</formula>
    </cfRule>
    <cfRule type="cellIs" dxfId="558" priority="846" stopIfTrue="1" operator="equal">
      <formula>15</formula>
    </cfRule>
    <cfRule type="cellIs" dxfId="557" priority="847" stopIfTrue="1" operator="equal">
      <formula>23</formula>
    </cfRule>
    <cfRule type="cellIs" dxfId="556" priority="848" stopIfTrue="1" operator="equal">
      <formula>25</formula>
    </cfRule>
    <cfRule type="cellIs" dxfId="555" priority="849" stopIfTrue="1" operator="equal">
      <formula>24</formula>
    </cfRule>
    <cfRule type="cellIs" dxfId="554" priority="850" stopIfTrue="1" operator="equal">
      <formula>25</formula>
    </cfRule>
    <cfRule type="cellIs" dxfId="553" priority="857" stopIfTrue="1" operator="equal">
      <formula>15</formula>
    </cfRule>
    <cfRule type="cellIs" dxfId="552" priority="859" stopIfTrue="1" operator="equal">
      <formula>15</formula>
    </cfRule>
    <cfRule type="cellIs" dxfId="551" priority="860" stopIfTrue="1" operator="equal">
      <formula>15</formula>
    </cfRule>
  </conditionalFormatting>
  <conditionalFormatting sqref="I11:J19">
    <cfRule type="cellIs" dxfId="550" priority="858" stopIfTrue="1" operator="equal">
      <formula>200</formula>
    </cfRule>
  </conditionalFormatting>
  <conditionalFormatting sqref="E11:G19">
    <cfRule type="cellIs" dxfId="549" priority="854" stopIfTrue="1" operator="equal">
      <formula>29</formula>
    </cfRule>
    <cfRule type="cellIs" dxfId="548" priority="855" stopIfTrue="1" operator="equal">
      <formula>30</formula>
    </cfRule>
    <cfRule type="cellIs" dxfId="547" priority="856" stopIfTrue="1" operator="equal">
      <formula>31</formula>
    </cfRule>
  </conditionalFormatting>
  <conditionalFormatting sqref="H11:H19">
    <cfRule type="cellIs" dxfId="546" priority="851" stopIfTrue="1" operator="equal">
      <formula>30</formula>
    </cfRule>
    <cfRule type="cellIs" dxfId="545" priority="852" stopIfTrue="1" operator="equal">
      <formula>31</formula>
    </cfRule>
    <cfRule type="cellIs" dxfId="544" priority="853" stopIfTrue="1" operator="equal">
      <formula>32</formula>
    </cfRule>
  </conditionalFormatting>
  <conditionalFormatting sqref="I11:I19">
    <cfRule type="cellIs" dxfId="543" priority="831" operator="between">
      <formula>91</formula>
      <formula>100</formula>
    </cfRule>
    <cfRule type="cellIs" dxfId="542" priority="832" operator="between">
      <formula>86</formula>
      <formula>90</formula>
    </cfRule>
    <cfRule type="cellIs" dxfId="541" priority="833" operator="between">
      <formula>80</formula>
      <formula>85</formula>
    </cfRule>
    <cfRule type="cellIs" dxfId="540" priority="834" operator="between">
      <formula>70</formula>
      <formula>79</formula>
    </cfRule>
    <cfRule type="cellIs" dxfId="539" priority="835" operator="between">
      <formula>70</formula>
      <formula>79</formula>
    </cfRule>
    <cfRule type="cellIs" dxfId="538" priority="840" operator="between">
      <formula>70</formula>
      <formula>79</formula>
    </cfRule>
    <cfRule type="cellIs" dxfId="537" priority="841" operator="between">
      <formula>70</formula>
      <formula>79</formula>
    </cfRule>
    <cfRule type="cellIs" dxfId="536" priority="842" operator="between">
      <formula>80</formula>
      <formula>85</formula>
    </cfRule>
    <cfRule type="cellIs" dxfId="535" priority="843" operator="between">
      <formula>86</formula>
      <formula>90</formula>
    </cfRule>
    <cfRule type="cellIs" dxfId="534" priority="844" operator="between">
      <formula>91</formula>
      <formula>100</formula>
    </cfRule>
  </conditionalFormatting>
  <conditionalFormatting sqref="N11:N19">
    <cfRule type="cellIs" dxfId="533" priority="837" operator="equal">
      <formula>"II."</formula>
    </cfRule>
    <cfRule type="cellIs" dxfId="532" priority="838" operator="equal">
      <formula>"I."</formula>
    </cfRule>
    <cfRule type="cellIs" dxfId="531" priority="839" operator="equal">
      <formula>"MS"</formula>
    </cfRule>
  </conditionalFormatting>
  <conditionalFormatting sqref="N11:N19">
    <cfRule type="cellIs" dxfId="530" priority="836" operator="equal">
      <formula>"III."</formula>
    </cfRule>
  </conditionalFormatting>
  <conditionalFormatting sqref="E33:H33">
    <cfRule type="cellIs" dxfId="529" priority="729" operator="equal">
      <formula>18</formula>
    </cfRule>
    <cfRule type="cellIs" dxfId="528" priority="730" operator="equal">
      <formula>19</formula>
    </cfRule>
    <cfRule type="cellIs" dxfId="527" priority="731" operator="equal">
      <formula>20</formula>
    </cfRule>
    <cfRule type="cellIs" dxfId="526" priority="746" stopIfTrue="1" operator="equal">
      <formula>14</formula>
    </cfRule>
    <cfRule type="cellIs" dxfId="525" priority="747" stopIfTrue="1" operator="equal">
      <formula>15</formula>
    </cfRule>
    <cfRule type="cellIs" dxfId="524" priority="748" stopIfTrue="1" operator="equal">
      <formula>23</formula>
    </cfRule>
    <cfRule type="cellIs" dxfId="523" priority="749" stopIfTrue="1" operator="equal">
      <formula>25</formula>
    </cfRule>
    <cfRule type="cellIs" dxfId="522" priority="750" stopIfTrue="1" operator="equal">
      <formula>24</formula>
    </cfRule>
    <cfRule type="cellIs" dxfId="521" priority="751" stopIfTrue="1" operator="equal">
      <formula>25</formula>
    </cfRule>
    <cfRule type="cellIs" dxfId="520" priority="758" stopIfTrue="1" operator="equal">
      <formula>15</formula>
    </cfRule>
    <cfRule type="cellIs" dxfId="519" priority="760" stopIfTrue="1" operator="equal">
      <formula>15</formula>
    </cfRule>
    <cfRule type="cellIs" dxfId="518" priority="761" stopIfTrue="1" operator="equal">
      <formula>15</formula>
    </cfRule>
  </conditionalFormatting>
  <conditionalFormatting sqref="E33:G33">
    <cfRule type="cellIs" dxfId="517" priority="755" stopIfTrue="1" operator="equal">
      <formula>29</formula>
    </cfRule>
    <cfRule type="cellIs" dxfId="516" priority="756" stopIfTrue="1" operator="equal">
      <formula>30</formula>
    </cfRule>
    <cfRule type="cellIs" dxfId="515" priority="757" stopIfTrue="1" operator="equal">
      <formula>31</formula>
    </cfRule>
  </conditionalFormatting>
  <conditionalFormatting sqref="H33">
    <cfRule type="cellIs" dxfId="514" priority="752" stopIfTrue="1" operator="equal">
      <formula>30</formula>
    </cfRule>
    <cfRule type="cellIs" dxfId="513" priority="753" stopIfTrue="1" operator="equal">
      <formula>31</formula>
    </cfRule>
    <cfRule type="cellIs" dxfId="512" priority="754" stopIfTrue="1" operator="equal">
      <formula>32</formula>
    </cfRule>
  </conditionalFormatting>
  <conditionalFormatting sqref="E29:H29">
    <cfRule type="cellIs" dxfId="511" priority="630" operator="equal">
      <formula>18</formula>
    </cfRule>
    <cfRule type="cellIs" dxfId="510" priority="631" operator="equal">
      <formula>19</formula>
    </cfRule>
    <cfRule type="cellIs" dxfId="509" priority="632" operator="equal">
      <formula>20</formula>
    </cfRule>
    <cfRule type="cellIs" dxfId="508" priority="647" stopIfTrue="1" operator="equal">
      <formula>14</formula>
    </cfRule>
    <cfRule type="cellIs" dxfId="507" priority="648" stopIfTrue="1" operator="equal">
      <formula>15</formula>
    </cfRule>
    <cfRule type="cellIs" dxfId="506" priority="649" stopIfTrue="1" operator="equal">
      <formula>23</formula>
    </cfRule>
    <cfRule type="cellIs" dxfId="505" priority="650" stopIfTrue="1" operator="equal">
      <formula>25</formula>
    </cfRule>
    <cfRule type="cellIs" dxfId="504" priority="651" stopIfTrue="1" operator="equal">
      <formula>24</formula>
    </cfRule>
    <cfRule type="cellIs" dxfId="503" priority="652" stopIfTrue="1" operator="equal">
      <formula>25</formula>
    </cfRule>
    <cfRule type="cellIs" dxfId="502" priority="659" stopIfTrue="1" operator="equal">
      <formula>15</formula>
    </cfRule>
    <cfRule type="cellIs" dxfId="501" priority="661" stopIfTrue="1" operator="equal">
      <formula>15</formula>
    </cfRule>
    <cfRule type="cellIs" dxfId="500" priority="662" stopIfTrue="1" operator="equal">
      <formula>15</formula>
    </cfRule>
  </conditionalFormatting>
  <conditionalFormatting sqref="I29:J29 I31:J31 I33:J33 I35:J35 I37:J37">
    <cfRule type="cellIs" dxfId="499" priority="660" stopIfTrue="1" operator="equal">
      <formula>200</formula>
    </cfRule>
  </conditionalFormatting>
  <conditionalFormatting sqref="E29:G29">
    <cfRule type="cellIs" dxfId="498" priority="656" stopIfTrue="1" operator="equal">
      <formula>29</formula>
    </cfRule>
    <cfRule type="cellIs" dxfId="497" priority="657" stopIfTrue="1" operator="equal">
      <formula>30</formula>
    </cfRule>
    <cfRule type="cellIs" dxfId="496" priority="658" stopIfTrue="1" operator="equal">
      <formula>31</formula>
    </cfRule>
  </conditionalFormatting>
  <conditionalFormatting sqref="H29">
    <cfRule type="cellIs" dxfId="495" priority="653" stopIfTrue="1" operator="equal">
      <formula>30</formula>
    </cfRule>
    <cfRule type="cellIs" dxfId="494" priority="654" stopIfTrue="1" operator="equal">
      <formula>31</formula>
    </cfRule>
    <cfRule type="cellIs" dxfId="493" priority="655" stopIfTrue="1" operator="equal">
      <formula>32</formula>
    </cfRule>
  </conditionalFormatting>
  <conditionalFormatting sqref="I29 I31 I33 I35 I37">
    <cfRule type="cellIs" dxfId="492" priority="633" operator="between">
      <formula>91</formula>
      <formula>100</formula>
    </cfRule>
    <cfRule type="cellIs" dxfId="491" priority="634" operator="between">
      <formula>86</formula>
      <formula>90</formula>
    </cfRule>
    <cfRule type="cellIs" dxfId="490" priority="635" operator="between">
      <formula>80</formula>
      <formula>85</formula>
    </cfRule>
    <cfRule type="cellIs" dxfId="489" priority="636" operator="between">
      <formula>70</formula>
      <formula>79</formula>
    </cfRule>
    <cfRule type="cellIs" dxfId="488" priority="637" operator="between">
      <formula>70</formula>
      <formula>79</formula>
    </cfRule>
    <cfRule type="cellIs" dxfId="487" priority="642" operator="between">
      <formula>70</formula>
      <formula>79</formula>
    </cfRule>
    <cfRule type="cellIs" dxfId="486" priority="643" operator="between">
      <formula>70</formula>
      <formula>79</formula>
    </cfRule>
    <cfRule type="cellIs" dxfId="485" priority="644" operator="between">
      <formula>80</formula>
      <formula>85</formula>
    </cfRule>
    <cfRule type="cellIs" dxfId="484" priority="645" operator="between">
      <formula>86</formula>
      <formula>90</formula>
    </cfRule>
    <cfRule type="cellIs" dxfId="483" priority="646" operator="between">
      <formula>91</formula>
      <formula>100</formula>
    </cfRule>
  </conditionalFormatting>
  <conditionalFormatting sqref="E30:H30">
    <cfRule type="cellIs" dxfId="482" priority="663" operator="equal">
      <formula>18</formula>
    </cfRule>
    <cfRule type="cellIs" dxfId="481" priority="664" operator="equal">
      <formula>19</formula>
    </cfRule>
    <cfRule type="cellIs" dxfId="480" priority="665" operator="equal">
      <formula>20</formula>
    </cfRule>
    <cfRule type="cellIs" dxfId="479" priority="680" stopIfTrue="1" operator="equal">
      <formula>14</formula>
    </cfRule>
    <cfRule type="cellIs" dxfId="478" priority="681" stopIfTrue="1" operator="equal">
      <formula>15</formula>
    </cfRule>
    <cfRule type="cellIs" dxfId="477" priority="682" stopIfTrue="1" operator="equal">
      <formula>23</formula>
    </cfRule>
    <cfRule type="cellIs" dxfId="476" priority="683" stopIfTrue="1" operator="equal">
      <formula>25</formula>
    </cfRule>
    <cfRule type="cellIs" dxfId="475" priority="684" stopIfTrue="1" operator="equal">
      <formula>24</formula>
    </cfRule>
    <cfRule type="cellIs" dxfId="474" priority="685" stopIfTrue="1" operator="equal">
      <formula>25</formula>
    </cfRule>
    <cfRule type="cellIs" dxfId="473" priority="692" stopIfTrue="1" operator="equal">
      <formula>15</formula>
    </cfRule>
    <cfRule type="cellIs" dxfId="472" priority="694" stopIfTrue="1" operator="equal">
      <formula>15</formula>
    </cfRule>
    <cfRule type="cellIs" dxfId="471" priority="695" stopIfTrue="1" operator="equal">
      <formula>15</formula>
    </cfRule>
  </conditionalFormatting>
  <conditionalFormatting sqref="E30:G30">
    <cfRule type="cellIs" dxfId="470" priority="689" stopIfTrue="1" operator="equal">
      <formula>29</formula>
    </cfRule>
    <cfRule type="cellIs" dxfId="469" priority="690" stopIfTrue="1" operator="equal">
      <formula>30</formula>
    </cfRule>
    <cfRule type="cellIs" dxfId="468" priority="691" stopIfTrue="1" operator="equal">
      <formula>31</formula>
    </cfRule>
  </conditionalFormatting>
  <conditionalFormatting sqref="H30">
    <cfRule type="cellIs" dxfId="467" priority="686" stopIfTrue="1" operator="equal">
      <formula>30</formula>
    </cfRule>
    <cfRule type="cellIs" dxfId="466" priority="687" stopIfTrue="1" operator="equal">
      <formula>31</formula>
    </cfRule>
    <cfRule type="cellIs" dxfId="465" priority="688" stopIfTrue="1" operator="equal">
      <formula>32</formula>
    </cfRule>
  </conditionalFormatting>
  <conditionalFormatting sqref="E28:H28">
    <cfRule type="cellIs" dxfId="464" priority="597" operator="equal">
      <formula>18</formula>
    </cfRule>
    <cfRule type="cellIs" dxfId="463" priority="598" operator="equal">
      <formula>19</formula>
    </cfRule>
    <cfRule type="cellIs" dxfId="462" priority="599" operator="equal">
      <formula>20</formula>
    </cfRule>
    <cfRule type="cellIs" dxfId="461" priority="614" stopIfTrue="1" operator="equal">
      <formula>14</formula>
    </cfRule>
    <cfRule type="cellIs" dxfId="460" priority="615" stopIfTrue="1" operator="equal">
      <formula>15</formula>
    </cfRule>
    <cfRule type="cellIs" dxfId="459" priority="616" stopIfTrue="1" operator="equal">
      <formula>23</formula>
    </cfRule>
    <cfRule type="cellIs" dxfId="458" priority="617" stopIfTrue="1" operator="equal">
      <formula>25</formula>
    </cfRule>
    <cfRule type="cellIs" dxfId="457" priority="618" stopIfTrue="1" operator="equal">
      <formula>24</formula>
    </cfRule>
    <cfRule type="cellIs" dxfId="456" priority="619" stopIfTrue="1" operator="equal">
      <formula>25</formula>
    </cfRule>
    <cfRule type="cellIs" dxfId="455" priority="626" stopIfTrue="1" operator="equal">
      <formula>15</formula>
    </cfRule>
    <cfRule type="cellIs" dxfId="454" priority="628" stopIfTrue="1" operator="equal">
      <formula>15</formula>
    </cfRule>
    <cfRule type="cellIs" dxfId="453" priority="629" stopIfTrue="1" operator="equal">
      <formula>15</formula>
    </cfRule>
  </conditionalFormatting>
  <conditionalFormatting sqref="I28:J28 I30:J30 I32:J32 I34:J34 I36:J36">
    <cfRule type="cellIs" dxfId="452" priority="627" stopIfTrue="1" operator="equal">
      <formula>200</formula>
    </cfRule>
  </conditionalFormatting>
  <conditionalFormatting sqref="E28:G28">
    <cfRule type="cellIs" dxfId="451" priority="623" stopIfTrue="1" operator="equal">
      <formula>29</formula>
    </cfRule>
    <cfRule type="cellIs" dxfId="450" priority="624" stopIfTrue="1" operator="equal">
      <formula>30</formula>
    </cfRule>
    <cfRule type="cellIs" dxfId="449" priority="625" stopIfTrue="1" operator="equal">
      <formula>31</formula>
    </cfRule>
  </conditionalFormatting>
  <conditionalFormatting sqref="H28">
    <cfRule type="cellIs" dxfId="448" priority="620" stopIfTrue="1" operator="equal">
      <formula>30</formula>
    </cfRule>
    <cfRule type="cellIs" dxfId="447" priority="621" stopIfTrue="1" operator="equal">
      <formula>31</formula>
    </cfRule>
    <cfRule type="cellIs" dxfId="446" priority="622" stopIfTrue="1" operator="equal">
      <formula>32</formula>
    </cfRule>
  </conditionalFormatting>
  <conditionalFormatting sqref="I28 I30 I32 I34 I36">
    <cfRule type="cellIs" dxfId="445" priority="600" operator="between">
      <formula>91</formula>
      <formula>100</formula>
    </cfRule>
    <cfRule type="cellIs" dxfId="444" priority="601" operator="between">
      <formula>86</formula>
      <formula>90</formula>
    </cfRule>
    <cfRule type="cellIs" dxfId="443" priority="602" operator="between">
      <formula>80</formula>
      <formula>85</formula>
    </cfRule>
    <cfRule type="cellIs" dxfId="442" priority="603" operator="between">
      <formula>70</formula>
      <formula>79</formula>
    </cfRule>
    <cfRule type="cellIs" dxfId="441" priority="604" operator="between">
      <formula>70</formula>
      <formula>79</formula>
    </cfRule>
    <cfRule type="cellIs" dxfId="440" priority="609" operator="between">
      <formula>70</formula>
      <formula>79</formula>
    </cfRule>
    <cfRule type="cellIs" dxfId="439" priority="610" operator="between">
      <formula>70</formula>
      <formula>79</formula>
    </cfRule>
    <cfRule type="cellIs" dxfId="438" priority="611" operator="between">
      <formula>80</formula>
      <formula>85</formula>
    </cfRule>
    <cfRule type="cellIs" dxfId="437" priority="612" operator="between">
      <formula>86</formula>
      <formula>90</formula>
    </cfRule>
    <cfRule type="cellIs" dxfId="436" priority="613" operator="between">
      <formula>91</formula>
      <formula>100</formula>
    </cfRule>
  </conditionalFormatting>
  <conditionalFormatting sqref="N28:N37">
    <cfRule type="cellIs" dxfId="435" priority="606" operator="equal">
      <formula>"II."</formula>
    </cfRule>
    <cfRule type="cellIs" dxfId="434" priority="607" operator="equal">
      <formula>"I."</formula>
    </cfRule>
    <cfRule type="cellIs" dxfId="433" priority="608" operator="equal">
      <formula>"MS"</formula>
    </cfRule>
  </conditionalFormatting>
  <conditionalFormatting sqref="N28:N37">
    <cfRule type="cellIs" dxfId="432" priority="605" operator="equal">
      <formula>"III."</formula>
    </cfRule>
  </conditionalFormatting>
  <conditionalFormatting sqref="E27:H27">
    <cfRule type="cellIs" dxfId="431" priority="564" operator="equal">
      <formula>18</formula>
    </cfRule>
    <cfRule type="cellIs" dxfId="430" priority="565" operator="equal">
      <formula>19</formula>
    </cfRule>
    <cfRule type="cellIs" dxfId="429" priority="566" operator="equal">
      <formula>20</formula>
    </cfRule>
    <cfRule type="cellIs" dxfId="428" priority="581" stopIfTrue="1" operator="equal">
      <formula>14</formula>
    </cfRule>
    <cfRule type="cellIs" dxfId="427" priority="582" stopIfTrue="1" operator="equal">
      <formula>15</formula>
    </cfRule>
    <cfRule type="cellIs" dxfId="426" priority="583" stopIfTrue="1" operator="equal">
      <formula>23</formula>
    </cfRule>
    <cfRule type="cellIs" dxfId="425" priority="584" stopIfTrue="1" operator="equal">
      <formula>25</formula>
    </cfRule>
    <cfRule type="cellIs" dxfId="424" priority="585" stopIfTrue="1" operator="equal">
      <formula>24</formula>
    </cfRule>
    <cfRule type="cellIs" dxfId="423" priority="586" stopIfTrue="1" operator="equal">
      <formula>25</formula>
    </cfRule>
    <cfRule type="cellIs" dxfId="422" priority="593" stopIfTrue="1" operator="equal">
      <formula>15</formula>
    </cfRule>
    <cfRule type="cellIs" dxfId="421" priority="595" stopIfTrue="1" operator="equal">
      <formula>15</formula>
    </cfRule>
    <cfRule type="cellIs" dxfId="420" priority="596" stopIfTrue="1" operator="equal">
      <formula>15</formula>
    </cfRule>
  </conditionalFormatting>
  <conditionalFormatting sqref="I27:J27">
    <cfRule type="cellIs" dxfId="419" priority="594" stopIfTrue="1" operator="equal">
      <formula>200</formula>
    </cfRule>
  </conditionalFormatting>
  <conditionalFormatting sqref="E27:G27">
    <cfRule type="cellIs" dxfId="418" priority="590" stopIfTrue="1" operator="equal">
      <formula>29</formula>
    </cfRule>
    <cfRule type="cellIs" dxfId="417" priority="591" stopIfTrue="1" operator="equal">
      <formula>30</formula>
    </cfRule>
    <cfRule type="cellIs" dxfId="416" priority="592" stopIfTrue="1" operator="equal">
      <formula>31</formula>
    </cfRule>
  </conditionalFormatting>
  <conditionalFormatting sqref="H27">
    <cfRule type="cellIs" dxfId="415" priority="587" stopIfTrue="1" operator="equal">
      <formula>30</formula>
    </cfRule>
    <cfRule type="cellIs" dxfId="414" priority="588" stopIfTrue="1" operator="equal">
      <formula>31</formula>
    </cfRule>
    <cfRule type="cellIs" dxfId="413" priority="589" stopIfTrue="1" operator="equal">
      <formula>32</formula>
    </cfRule>
  </conditionalFormatting>
  <conditionalFormatting sqref="I27">
    <cfRule type="cellIs" dxfId="412" priority="567" operator="between">
      <formula>91</formula>
      <formula>100</formula>
    </cfRule>
    <cfRule type="cellIs" dxfId="411" priority="568" operator="between">
      <formula>86</formula>
      <formula>90</formula>
    </cfRule>
    <cfRule type="cellIs" dxfId="410" priority="569" operator="between">
      <formula>80</formula>
      <formula>85</formula>
    </cfRule>
    <cfRule type="cellIs" dxfId="409" priority="570" operator="between">
      <formula>70</formula>
      <formula>79</formula>
    </cfRule>
    <cfRule type="cellIs" dxfId="408" priority="571" operator="between">
      <formula>70</formula>
      <formula>79</formula>
    </cfRule>
    <cfRule type="cellIs" dxfId="407" priority="576" operator="between">
      <formula>70</formula>
      <formula>79</formula>
    </cfRule>
    <cfRule type="cellIs" dxfId="406" priority="577" operator="between">
      <formula>70</formula>
      <formula>79</formula>
    </cfRule>
    <cfRule type="cellIs" dxfId="405" priority="578" operator="between">
      <formula>80</formula>
      <formula>85</formula>
    </cfRule>
    <cfRule type="cellIs" dxfId="404" priority="579" operator="between">
      <formula>86</formula>
      <formula>90</formula>
    </cfRule>
    <cfRule type="cellIs" dxfId="403" priority="580" operator="between">
      <formula>91</formula>
      <formula>100</formula>
    </cfRule>
  </conditionalFormatting>
  <conditionalFormatting sqref="N27">
    <cfRule type="cellIs" dxfId="402" priority="573" operator="equal">
      <formula>"II."</formula>
    </cfRule>
    <cfRule type="cellIs" dxfId="401" priority="574" operator="equal">
      <formula>"I."</formula>
    </cfRule>
    <cfRule type="cellIs" dxfId="400" priority="575" operator="equal">
      <formula>"MS"</formula>
    </cfRule>
  </conditionalFormatting>
  <conditionalFormatting sqref="N27">
    <cfRule type="cellIs" dxfId="399" priority="572" operator="equal">
      <formula>"III."</formula>
    </cfRule>
  </conditionalFormatting>
  <conditionalFormatting sqref="E26:H26">
    <cfRule type="cellIs" dxfId="398" priority="531" operator="equal">
      <formula>18</formula>
    </cfRule>
    <cfRule type="cellIs" dxfId="397" priority="532" operator="equal">
      <formula>19</formula>
    </cfRule>
    <cfRule type="cellIs" dxfId="396" priority="533" operator="equal">
      <formula>20</formula>
    </cfRule>
    <cfRule type="cellIs" dxfId="395" priority="548" stopIfTrue="1" operator="equal">
      <formula>14</formula>
    </cfRule>
    <cfRule type="cellIs" dxfId="394" priority="549" stopIfTrue="1" operator="equal">
      <formula>15</formula>
    </cfRule>
    <cfRule type="cellIs" dxfId="393" priority="550" stopIfTrue="1" operator="equal">
      <formula>23</formula>
    </cfRule>
    <cfRule type="cellIs" dxfId="392" priority="551" stopIfTrue="1" operator="equal">
      <formula>25</formula>
    </cfRule>
    <cfRule type="cellIs" dxfId="391" priority="552" stopIfTrue="1" operator="equal">
      <formula>24</formula>
    </cfRule>
    <cfRule type="cellIs" dxfId="390" priority="553" stopIfTrue="1" operator="equal">
      <formula>25</formula>
    </cfRule>
    <cfRule type="cellIs" dxfId="389" priority="560" stopIfTrue="1" operator="equal">
      <formula>15</formula>
    </cfRule>
    <cfRule type="cellIs" dxfId="388" priority="562" stopIfTrue="1" operator="equal">
      <formula>15</formula>
    </cfRule>
    <cfRule type="cellIs" dxfId="387" priority="563" stopIfTrue="1" operator="equal">
      <formula>15</formula>
    </cfRule>
  </conditionalFormatting>
  <conditionalFormatting sqref="I26:J26">
    <cfRule type="cellIs" dxfId="386" priority="561" stopIfTrue="1" operator="equal">
      <formula>200</formula>
    </cfRule>
  </conditionalFormatting>
  <conditionalFormatting sqref="E26:G26">
    <cfRule type="cellIs" dxfId="385" priority="557" stopIfTrue="1" operator="equal">
      <formula>29</formula>
    </cfRule>
    <cfRule type="cellIs" dxfId="384" priority="558" stopIfTrue="1" operator="equal">
      <formula>30</formula>
    </cfRule>
    <cfRule type="cellIs" dxfId="383" priority="559" stopIfTrue="1" operator="equal">
      <formula>31</formula>
    </cfRule>
  </conditionalFormatting>
  <conditionalFormatting sqref="H26">
    <cfRule type="cellIs" dxfId="382" priority="554" stopIfTrue="1" operator="equal">
      <formula>30</formula>
    </cfRule>
    <cfRule type="cellIs" dxfId="381" priority="555" stopIfTrue="1" operator="equal">
      <formula>31</formula>
    </cfRule>
    <cfRule type="cellIs" dxfId="380" priority="556" stopIfTrue="1" operator="equal">
      <formula>32</formula>
    </cfRule>
  </conditionalFormatting>
  <conditionalFormatting sqref="I26">
    <cfRule type="cellIs" dxfId="379" priority="534" operator="between">
      <formula>91</formula>
      <formula>100</formula>
    </cfRule>
    <cfRule type="cellIs" dxfId="378" priority="535" operator="between">
      <formula>86</formula>
      <formula>90</formula>
    </cfRule>
    <cfRule type="cellIs" dxfId="377" priority="536" operator="between">
      <formula>80</formula>
      <formula>85</formula>
    </cfRule>
    <cfRule type="cellIs" dxfId="376" priority="537" operator="between">
      <formula>70</formula>
      <formula>79</formula>
    </cfRule>
    <cfRule type="cellIs" dxfId="375" priority="538" operator="between">
      <formula>70</formula>
      <formula>79</formula>
    </cfRule>
    <cfRule type="cellIs" dxfId="374" priority="543" operator="between">
      <formula>70</formula>
      <formula>79</formula>
    </cfRule>
    <cfRule type="cellIs" dxfId="373" priority="544" operator="between">
      <formula>70</formula>
      <formula>79</formula>
    </cfRule>
    <cfRule type="cellIs" dxfId="372" priority="545" operator="between">
      <formula>80</formula>
      <formula>85</formula>
    </cfRule>
    <cfRule type="cellIs" dxfId="371" priority="546" operator="between">
      <formula>86</formula>
      <formula>90</formula>
    </cfRule>
    <cfRule type="cellIs" dxfId="370" priority="547" operator="between">
      <formula>91</formula>
      <formula>100</formula>
    </cfRule>
  </conditionalFormatting>
  <conditionalFormatting sqref="N26">
    <cfRule type="cellIs" dxfId="369" priority="540" operator="equal">
      <formula>"II."</formula>
    </cfRule>
    <cfRule type="cellIs" dxfId="368" priority="541" operator="equal">
      <formula>"I."</formula>
    </cfRule>
    <cfRule type="cellIs" dxfId="367" priority="542" operator="equal">
      <formula>"MS"</formula>
    </cfRule>
  </conditionalFormatting>
  <conditionalFormatting sqref="N26">
    <cfRule type="cellIs" dxfId="366" priority="539" operator="equal">
      <formula>"III."</formula>
    </cfRule>
  </conditionalFormatting>
  <conditionalFormatting sqref="E25:H25">
    <cfRule type="cellIs" dxfId="365" priority="498" operator="equal">
      <formula>18</formula>
    </cfRule>
    <cfRule type="cellIs" dxfId="364" priority="499" operator="equal">
      <formula>19</formula>
    </cfRule>
    <cfRule type="cellIs" dxfId="363" priority="500" operator="equal">
      <formula>20</formula>
    </cfRule>
    <cfRule type="cellIs" dxfId="362" priority="515" stopIfTrue="1" operator="equal">
      <formula>14</formula>
    </cfRule>
    <cfRule type="cellIs" dxfId="361" priority="516" stopIfTrue="1" operator="equal">
      <formula>15</formula>
    </cfRule>
    <cfRule type="cellIs" dxfId="360" priority="517" stopIfTrue="1" operator="equal">
      <formula>23</formula>
    </cfRule>
    <cfRule type="cellIs" dxfId="359" priority="518" stopIfTrue="1" operator="equal">
      <formula>25</formula>
    </cfRule>
    <cfRule type="cellIs" dxfId="358" priority="519" stopIfTrue="1" operator="equal">
      <formula>24</formula>
    </cfRule>
    <cfRule type="cellIs" dxfId="357" priority="520" stopIfTrue="1" operator="equal">
      <formula>25</formula>
    </cfRule>
    <cfRule type="cellIs" dxfId="356" priority="527" stopIfTrue="1" operator="equal">
      <formula>15</formula>
    </cfRule>
    <cfRule type="cellIs" dxfId="355" priority="529" stopIfTrue="1" operator="equal">
      <formula>15</formula>
    </cfRule>
    <cfRule type="cellIs" dxfId="354" priority="530" stopIfTrue="1" operator="equal">
      <formula>15</formula>
    </cfRule>
  </conditionalFormatting>
  <conditionalFormatting sqref="I25:J25">
    <cfRule type="cellIs" dxfId="353" priority="528" stopIfTrue="1" operator="equal">
      <formula>200</formula>
    </cfRule>
  </conditionalFormatting>
  <conditionalFormatting sqref="E25:G25">
    <cfRule type="cellIs" dxfId="352" priority="524" stopIfTrue="1" operator="equal">
      <formula>29</formula>
    </cfRule>
    <cfRule type="cellIs" dxfId="351" priority="525" stopIfTrue="1" operator="equal">
      <formula>30</formula>
    </cfRule>
    <cfRule type="cellIs" dxfId="350" priority="526" stopIfTrue="1" operator="equal">
      <formula>31</formula>
    </cfRule>
  </conditionalFormatting>
  <conditionalFormatting sqref="H25">
    <cfRule type="cellIs" dxfId="349" priority="521" stopIfTrue="1" operator="equal">
      <formula>30</formula>
    </cfRule>
    <cfRule type="cellIs" dxfId="348" priority="522" stopIfTrue="1" operator="equal">
      <formula>31</formula>
    </cfRule>
    <cfRule type="cellIs" dxfId="347" priority="523" stopIfTrue="1" operator="equal">
      <formula>32</formula>
    </cfRule>
  </conditionalFormatting>
  <conditionalFormatting sqref="I25">
    <cfRule type="cellIs" dxfId="346" priority="501" operator="between">
      <formula>91</formula>
      <formula>100</formula>
    </cfRule>
    <cfRule type="cellIs" dxfId="345" priority="502" operator="between">
      <formula>86</formula>
      <formula>90</formula>
    </cfRule>
    <cfRule type="cellIs" dxfId="344" priority="503" operator="between">
      <formula>80</formula>
      <formula>85</formula>
    </cfRule>
    <cfRule type="cellIs" dxfId="343" priority="504" operator="between">
      <formula>70</formula>
      <formula>79</formula>
    </cfRule>
    <cfRule type="cellIs" dxfId="342" priority="505" operator="between">
      <formula>70</formula>
      <formula>79</formula>
    </cfRule>
    <cfRule type="cellIs" dxfId="341" priority="510" operator="between">
      <formula>70</formula>
      <formula>79</formula>
    </cfRule>
    <cfRule type="cellIs" dxfId="340" priority="511" operator="between">
      <formula>70</formula>
      <formula>79</formula>
    </cfRule>
    <cfRule type="cellIs" dxfId="339" priority="512" operator="between">
      <formula>80</formula>
      <formula>85</formula>
    </cfRule>
    <cfRule type="cellIs" dxfId="338" priority="513" operator="between">
      <formula>86</formula>
      <formula>90</formula>
    </cfRule>
    <cfRule type="cellIs" dxfId="337" priority="514" operator="between">
      <formula>91</formula>
      <formula>100</formula>
    </cfRule>
  </conditionalFormatting>
  <conditionalFormatting sqref="N25">
    <cfRule type="cellIs" dxfId="336" priority="507" operator="equal">
      <formula>"II."</formula>
    </cfRule>
    <cfRule type="cellIs" dxfId="335" priority="508" operator="equal">
      <formula>"I."</formula>
    </cfRule>
    <cfRule type="cellIs" dxfId="334" priority="509" operator="equal">
      <formula>"MS"</formula>
    </cfRule>
  </conditionalFormatting>
  <conditionalFormatting sqref="N25">
    <cfRule type="cellIs" dxfId="333" priority="506" operator="equal">
      <formula>"III."</formula>
    </cfRule>
  </conditionalFormatting>
  <conditionalFormatting sqref="E24:H24">
    <cfRule type="cellIs" dxfId="332" priority="465" operator="equal">
      <formula>18</formula>
    </cfRule>
    <cfRule type="cellIs" dxfId="331" priority="466" operator="equal">
      <formula>19</formula>
    </cfRule>
    <cfRule type="cellIs" dxfId="330" priority="467" operator="equal">
      <formula>20</formula>
    </cfRule>
    <cfRule type="cellIs" dxfId="329" priority="482" stopIfTrue="1" operator="equal">
      <formula>14</formula>
    </cfRule>
    <cfRule type="cellIs" dxfId="328" priority="483" stopIfTrue="1" operator="equal">
      <formula>15</formula>
    </cfRule>
    <cfRule type="cellIs" dxfId="327" priority="484" stopIfTrue="1" operator="equal">
      <formula>23</formula>
    </cfRule>
    <cfRule type="cellIs" dxfId="326" priority="485" stopIfTrue="1" operator="equal">
      <formula>25</formula>
    </cfRule>
    <cfRule type="cellIs" dxfId="325" priority="486" stopIfTrue="1" operator="equal">
      <formula>24</formula>
    </cfRule>
    <cfRule type="cellIs" dxfId="324" priority="487" stopIfTrue="1" operator="equal">
      <formula>25</formula>
    </cfRule>
    <cfRule type="cellIs" dxfId="323" priority="494" stopIfTrue="1" operator="equal">
      <formula>15</formula>
    </cfRule>
    <cfRule type="cellIs" dxfId="322" priority="496" stopIfTrue="1" operator="equal">
      <formula>15</formula>
    </cfRule>
    <cfRule type="cellIs" dxfId="321" priority="497" stopIfTrue="1" operator="equal">
      <formula>15</formula>
    </cfRule>
  </conditionalFormatting>
  <conditionalFormatting sqref="I24:J24">
    <cfRule type="cellIs" dxfId="320" priority="495" stopIfTrue="1" operator="equal">
      <formula>200</formula>
    </cfRule>
  </conditionalFormatting>
  <conditionalFormatting sqref="E24:G24">
    <cfRule type="cellIs" dxfId="319" priority="491" stopIfTrue="1" operator="equal">
      <formula>29</formula>
    </cfRule>
    <cfRule type="cellIs" dxfId="318" priority="492" stopIfTrue="1" operator="equal">
      <formula>30</formula>
    </cfRule>
    <cfRule type="cellIs" dxfId="317" priority="493" stopIfTrue="1" operator="equal">
      <formula>31</formula>
    </cfRule>
  </conditionalFormatting>
  <conditionalFormatting sqref="H24">
    <cfRule type="cellIs" dxfId="316" priority="488" stopIfTrue="1" operator="equal">
      <formula>30</formula>
    </cfRule>
    <cfRule type="cellIs" dxfId="315" priority="489" stopIfTrue="1" operator="equal">
      <formula>31</formula>
    </cfRule>
    <cfRule type="cellIs" dxfId="314" priority="490" stopIfTrue="1" operator="equal">
      <formula>32</formula>
    </cfRule>
  </conditionalFormatting>
  <conditionalFormatting sqref="I24">
    <cfRule type="cellIs" dxfId="313" priority="468" operator="between">
      <formula>91</formula>
      <formula>100</formula>
    </cfRule>
    <cfRule type="cellIs" dxfId="312" priority="469" operator="between">
      <formula>86</formula>
      <formula>90</formula>
    </cfRule>
    <cfRule type="cellIs" dxfId="311" priority="470" operator="between">
      <formula>80</formula>
      <formula>85</formula>
    </cfRule>
    <cfRule type="cellIs" dxfId="310" priority="471" operator="between">
      <formula>70</formula>
      <formula>79</formula>
    </cfRule>
    <cfRule type="cellIs" dxfId="309" priority="472" operator="between">
      <formula>70</formula>
      <formula>79</formula>
    </cfRule>
    <cfRule type="cellIs" dxfId="308" priority="477" operator="between">
      <formula>70</formula>
      <formula>79</formula>
    </cfRule>
    <cfRule type="cellIs" dxfId="307" priority="478" operator="between">
      <formula>70</formula>
      <formula>79</formula>
    </cfRule>
    <cfRule type="cellIs" dxfId="306" priority="479" operator="between">
      <formula>80</formula>
      <formula>85</formula>
    </cfRule>
    <cfRule type="cellIs" dxfId="305" priority="480" operator="between">
      <formula>86</formula>
      <formula>90</formula>
    </cfRule>
    <cfRule type="cellIs" dxfId="304" priority="481" operator="between">
      <formula>91</formula>
      <formula>100</formula>
    </cfRule>
  </conditionalFormatting>
  <conditionalFormatting sqref="N24">
    <cfRule type="cellIs" dxfId="303" priority="474" operator="equal">
      <formula>"II."</formula>
    </cfRule>
    <cfRule type="cellIs" dxfId="302" priority="475" operator="equal">
      <formula>"I."</formula>
    </cfRule>
    <cfRule type="cellIs" dxfId="301" priority="476" operator="equal">
      <formula>"MS"</formula>
    </cfRule>
  </conditionalFormatting>
  <conditionalFormatting sqref="N24">
    <cfRule type="cellIs" dxfId="300" priority="473" operator="equal">
      <formula>"III."</formula>
    </cfRule>
  </conditionalFormatting>
  <conditionalFormatting sqref="E23:H23">
    <cfRule type="cellIs" dxfId="299" priority="432" operator="equal">
      <formula>18</formula>
    </cfRule>
    <cfRule type="cellIs" dxfId="298" priority="433" operator="equal">
      <formula>19</formula>
    </cfRule>
    <cfRule type="cellIs" dxfId="297" priority="434" operator="equal">
      <formula>20</formula>
    </cfRule>
    <cfRule type="cellIs" dxfId="296" priority="449" stopIfTrue="1" operator="equal">
      <formula>14</formula>
    </cfRule>
    <cfRule type="cellIs" dxfId="295" priority="450" stopIfTrue="1" operator="equal">
      <formula>15</formula>
    </cfRule>
    <cfRule type="cellIs" dxfId="294" priority="451" stopIfTrue="1" operator="equal">
      <formula>23</formula>
    </cfRule>
    <cfRule type="cellIs" dxfId="293" priority="452" stopIfTrue="1" operator="equal">
      <formula>25</formula>
    </cfRule>
    <cfRule type="cellIs" dxfId="292" priority="453" stopIfTrue="1" operator="equal">
      <formula>24</formula>
    </cfRule>
    <cfRule type="cellIs" dxfId="291" priority="454" stopIfTrue="1" operator="equal">
      <formula>25</formula>
    </cfRule>
    <cfRule type="cellIs" dxfId="290" priority="461" stopIfTrue="1" operator="equal">
      <formula>15</formula>
    </cfRule>
    <cfRule type="cellIs" dxfId="289" priority="463" stopIfTrue="1" operator="equal">
      <formula>15</formula>
    </cfRule>
    <cfRule type="cellIs" dxfId="288" priority="464" stopIfTrue="1" operator="equal">
      <formula>15</formula>
    </cfRule>
  </conditionalFormatting>
  <conditionalFormatting sqref="I23:J23">
    <cfRule type="cellIs" dxfId="287" priority="462" stopIfTrue="1" operator="equal">
      <formula>200</formula>
    </cfRule>
  </conditionalFormatting>
  <conditionalFormatting sqref="E23:G23">
    <cfRule type="cellIs" dxfId="286" priority="458" stopIfTrue="1" operator="equal">
      <formula>29</formula>
    </cfRule>
    <cfRule type="cellIs" dxfId="285" priority="459" stopIfTrue="1" operator="equal">
      <formula>30</formula>
    </cfRule>
    <cfRule type="cellIs" dxfId="284" priority="460" stopIfTrue="1" operator="equal">
      <formula>31</formula>
    </cfRule>
  </conditionalFormatting>
  <conditionalFormatting sqref="H23">
    <cfRule type="cellIs" dxfId="283" priority="455" stopIfTrue="1" operator="equal">
      <formula>30</formula>
    </cfRule>
    <cfRule type="cellIs" dxfId="282" priority="456" stopIfTrue="1" operator="equal">
      <formula>31</formula>
    </cfRule>
    <cfRule type="cellIs" dxfId="281" priority="457" stopIfTrue="1" operator="equal">
      <formula>32</formula>
    </cfRule>
  </conditionalFormatting>
  <conditionalFormatting sqref="I23">
    <cfRule type="cellIs" dxfId="280" priority="435" operator="between">
      <formula>91</formula>
      <formula>100</formula>
    </cfRule>
    <cfRule type="cellIs" dxfId="279" priority="436" operator="between">
      <formula>86</formula>
      <formula>90</formula>
    </cfRule>
    <cfRule type="cellIs" dxfId="278" priority="437" operator="between">
      <formula>80</formula>
      <formula>85</formula>
    </cfRule>
    <cfRule type="cellIs" dxfId="277" priority="438" operator="between">
      <formula>70</formula>
      <formula>79</formula>
    </cfRule>
    <cfRule type="cellIs" dxfId="276" priority="439" operator="between">
      <formula>70</formula>
      <formula>79</formula>
    </cfRule>
    <cfRule type="cellIs" dxfId="275" priority="444" operator="between">
      <formula>70</formula>
      <formula>79</formula>
    </cfRule>
    <cfRule type="cellIs" dxfId="274" priority="445" operator="between">
      <formula>70</formula>
      <formula>79</formula>
    </cfRule>
    <cfRule type="cellIs" dxfId="273" priority="446" operator="between">
      <formula>80</formula>
      <formula>85</formula>
    </cfRule>
    <cfRule type="cellIs" dxfId="272" priority="447" operator="between">
      <formula>86</formula>
      <formula>90</formula>
    </cfRule>
    <cfRule type="cellIs" dxfId="271" priority="448" operator="between">
      <formula>91</formula>
      <formula>100</formula>
    </cfRule>
  </conditionalFormatting>
  <conditionalFormatting sqref="N23">
    <cfRule type="cellIs" dxfId="270" priority="441" operator="equal">
      <formula>"II."</formula>
    </cfRule>
    <cfRule type="cellIs" dxfId="269" priority="442" operator="equal">
      <formula>"I."</formula>
    </cfRule>
    <cfRule type="cellIs" dxfId="268" priority="443" operator="equal">
      <formula>"MS"</formula>
    </cfRule>
  </conditionalFormatting>
  <conditionalFormatting sqref="N23">
    <cfRule type="cellIs" dxfId="267" priority="440" operator="equal">
      <formula>"III."</formula>
    </cfRule>
  </conditionalFormatting>
  <conditionalFormatting sqref="E22:H22">
    <cfRule type="cellIs" dxfId="266" priority="399" operator="equal">
      <formula>18</formula>
    </cfRule>
    <cfRule type="cellIs" dxfId="265" priority="400" operator="equal">
      <formula>19</formula>
    </cfRule>
    <cfRule type="cellIs" dxfId="264" priority="401" operator="equal">
      <formula>20</formula>
    </cfRule>
    <cfRule type="cellIs" dxfId="263" priority="416" stopIfTrue="1" operator="equal">
      <formula>14</formula>
    </cfRule>
    <cfRule type="cellIs" dxfId="262" priority="417" stopIfTrue="1" operator="equal">
      <formula>15</formula>
    </cfRule>
    <cfRule type="cellIs" dxfId="261" priority="418" stopIfTrue="1" operator="equal">
      <formula>23</formula>
    </cfRule>
    <cfRule type="cellIs" dxfId="260" priority="419" stopIfTrue="1" operator="equal">
      <formula>25</formula>
    </cfRule>
    <cfRule type="cellIs" dxfId="259" priority="420" stopIfTrue="1" operator="equal">
      <formula>24</formula>
    </cfRule>
    <cfRule type="cellIs" dxfId="258" priority="421" stopIfTrue="1" operator="equal">
      <formula>25</formula>
    </cfRule>
    <cfRule type="cellIs" dxfId="257" priority="428" stopIfTrue="1" operator="equal">
      <formula>15</formula>
    </cfRule>
    <cfRule type="cellIs" dxfId="256" priority="430" stopIfTrue="1" operator="equal">
      <formula>15</formula>
    </cfRule>
    <cfRule type="cellIs" dxfId="255" priority="431" stopIfTrue="1" operator="equal">
      <formula>15</formula>
    </cfRule>
  </conditionalFormatting>
  <conditionalFormatting sqref="I22:J22">
    <cfRule type="cellIs" dxfId="254" priority="429" stopIfTrue="1" operator="equal">
      <formula>200</formula>
    </cfRule>
  </conditionalFormatting>
  <conditionalFormatting sqref="E22:G22">
    <cfRule type="cellIs" dxfId="253" priority="425" stopIfTrue="1" operator="equal">
      <formula>29</formula>
    </cfRule>
    <cfRule type="cellIs" dxfId="252" priority="426" stopIfTrue="1" operator="equal">
      <formula>30</formula>
    </cfRule>
    <cfRule type="cellIs" dxfId="251" priority="427" stopIfTrue="1" operator="equal">
      <formula>31</formula>
    </cfRule>
  </conditionalFormatting>
  <conditionalFormatting sqref="H22">
    <cfRule type="cellIs" dxfId="250" priority="422" stopIfTrue="1" operator="equal">
      <formula>30</formula>
    </cfRule>
    <cfRule type="cellIs" dxfId="249" priority="423" stopIfTrue="1" operator="equal">
      <formula>31</formula>
    </cfRule>
    <cfRule type="cellIs" dxfId="248" priority="424" stopIfTrue="1" operator="equal">
      <formula>32</formula>
    </cfRule>
  </conditionalFormatting>
  <conditionalFormatting sqref="I22">
    <cfRule type="cellIs" dxfId="247" priority="402" operator="between">
      <formula>91</formula>
      <formula>100</formula>
    </cfRule>
    <cfRule type="cellIs" dxfId="246" priority="403" operator="between">
      <formula>86</formula>
      <formula>90</formula>
    </cfRule>
    <cfRule type="cellIs" dxfId="245" priority="404" operator="between">
      <formula>80</formula>
      <formula>85</formula>
    </cfRule>
    <cfRule type="cellIs" dxfId="244" priority="405" operator="between">
      <formula>70</formula>
      <formula>79</formula>
    </cfRule>
    <cfRule type="cellIs" dxfId="243" priority="406" operator="between">
      <formula>70</formula>
      <formula>79</formula>
    </cfRule>
    <cfRule type="cellIs" dxfId="242" priority="411" operator="between">
      <formula>70</formula>
      <formula>79</formula>
    </cfRule>
    <cfRule type="cellIs" dxfId="241" priority="412" operator="between">
      <formula>70</formula>
      <formula>79</formula>
    </cfRule>
    <cfRule type="cellIs" dxfId="240" priority="413" operator="between">
      <formula>80</formula>
      <formula>85</formula>
    </cfRule>
    <cfRule type="cellIs" dxfId="239" priority="414" operator="between">
      <formula>86</formula>
      <formula>90</formula>
    </cfRule>
    <cfRule type="cellIs" dxfId="238" priority="415" operator="between">
      <formula>91</formula>
      <formula>100</formula>
    </cfRule>
  </conditionalFormatting>
  <conditionalFormatting sqref="N22">
    <cfRule type="cellIs" dxfId="237" priority="408" operator="equal">
      <formula>"II."</formula>
    </cfRule>
    <cfRule type="cellIs" dxfId="236" priority="409" operator="equal">
      <formula>"I."</formula>
    </cfRule>
    <cfRule type="cellIs" dxfId="235" priority="410" operator="equal">
      <formula>"MS"</formula>
    </cfRule>
  </conditionalFormatting>
  <conditionalFormatting sqref="N22">
    <cfRule type="cellIs" dxfId="234" priority="407" operator="equal">
      <formula>"III."</formula>
    </cfRule>
  </conditionalFormatting>
  <conditionalFormatting sqref="E21:H21">
    <cfRule type="cellIs" dxfId="233" priority="366" operator="equal">
      <formula>18</formula>
    </cfRule>
    <cfRule type="cellIs" dxfId="232" priority="367" operator="equal">
      <formula>19</formula>
    </cfRule>
    <cfRule type="cellIs" dxfId="231" priority="368" operator="equal">
      <formula>20</formula>
    </cfRule>
    <cfRule type="cellIs" dxfId="230" priority="383" stopIfTrue="1" operator="equal">
      <formula>14</formula>
    </cfRule>
    <cfRule type="cellIs" dxfId="229" priority="384" stopIfTrue="1" operator="equal">
      <formula>15</formula>
    </cfRule>
    <cfRule type="cellIs" dxfId="228" priority="385" stopIfTrue="1" operator="equal">
      <formula>23</formula>
    </cfRule>
    <cfRule type="cellIs" dxfId="227" priority="386" stopIfTrue="1" operator="equal">
      <formula>25</formula>
    </cfRule>
    <cfRule type="cellIs" dxfId="226" priority="387" stopIfTrue="1" operator="equal">
      <formula>24</formula>
    </cfRule>
    <cfRule type="cellIs" dxfId="225" priority="388" stopIfTrue="1" operator="equal">
      <formula>25</formula>
    </cfRule>
    <cfRule type="cellIs" dxfId="224" priority="395" stopIfTrue="1" operator="equal">
      <formula>15</formula>
    </cfRule>
    <cfRule type="cellIs" dxfId="223" priority="397" stopIfTrue="1" operator="equal">
      <formula>15</formula>
    </cfRule>
    <cfRule type="cellIs" dxfId="222" priority="398" stopIfTrue="1" operator="equal">
      <formula>15</formula>
    </cfRule>
  </conditionalFormatting>
  <conditionalFormatting sqref="I21:J21">
    <cfRule type="cellIs" dxfId="221" priority="396" stopIfTrue="1" operator="equal">
      <formula>200</formula>
    </cfRule>
  </conditionalFormatting>
  <conditionalFormatting sqref="E21:G21">
    <cfRule type="cellIs" dxfId="220" priority="392" stopIfTrue="1" operator="equal">
      <formula>29</formula>
    </cfRule>
    <cfRule type="cellIs" dxfId="219" priority="393" stopIfTrue="1" operator="equal">
      <formula>30</formula>
    </cfRule>
    <cfRule type="cellIs" dxfId="218" priority="394" stopIfTrue="1" operator="equal">
      <formula>31</formula>
    </cfRule>
  </conditionalFormatting>
  <conditionalFormatting sqref="H21">
    <cfRule type="cellIs" dxfId="217" priority="389" stopIfTrue="1" operator="equal">
      <formula>30</formula>
    </cfRule>
    <cfRule type="cellIs" dxfId="216" priority="390" stopIfTrue="1" operator="equal">
      <formula>31</formula>
    </cfRule>
    <cfRule type="cellIs" dxfId="215" priority="391" stopIfTrue="1" operator="equal">
      <formula>32</formula>
    </cfRule>
  </conditionalFormatting>
  <conditionalFormatting sqref="I21">
    <cfRule type="cellIs" dxfId="214" priority="369" operator="between">
      <formula>91</formula>
      <formula>100</formula>
    </cfRule>
    <cfRule type="cellIs" dxfId="213" priority="370" operator="between">
      <formula>86</formula>
      <formula>90</formula>
    </cfRule>
    <cfRule type="cellIs" dxfId="212" priority="371" operator="between">
      <formula>80</formula>
      <formula>85</formula>
    </cfRule>
    <cfRule type="cellIs" dxfId="211" priority="372" operator="between">
      <formula>70</formula>
      <formula>79</formula>
    </cfRule>
    <cfRule type="cellIs" dxfId="210" priority="373" operator="between">
      <formula>70</formula>
      <formula>79</formula>
    </cfRule>
    <cfRule type="cellIs" dxfId="209" priority="378" operator="between">
      <formula>70</formula>
      <formula>79</formula>
    </cfRule>
    <cfRule type="cellIs" dxfId="208" priority="379" operator="between">
      <formula>70</formula>
      <formula>79</formula>
    </cfRule>
    <cfRule type="cellIs" dxfId="207" priority="380" operator="between">
      <formula>80</formula>
      <formula>85</formula>
    </cfRule>
    <cfRule type="cellIs" dxfId="206" priority="381" operator="between">
      <formula>86</formula>
      <formula>90</formula>
    </cfRule>
    <cfRule type="cellIs" dxfId="205" priority="382" operator="between">
      <formula>91</formula>
      <formula>100</formula>
    </cfRule>
  </conditionalFormatting>
  <conditionalFormatting sqref="N21">
    <cfRule type="cellIs" dxfId="204" priority="375" operator="equal">
      <formula>"II."</formula>
    </cfRule>
    <cfRule type="cellIs" dxfId="203" priority="376" operator="equal">
      <formula>"I."</formula>
    </cfRule>
    <cfRule type="cellIs" dxfId="202" priority="377" operator="equal">
      <formula>"MS"</formula>
    </cfRule>
  </conditionalFormatting>
  <conditionalFormatting sqref="N21">
    <cfRule type="cellIs" dxfId="201" priority="374" operator="equal">
      <formula>"III."</formula>
    </cfRule>
  </conditionalFormatting>
  <conditionalFormatting sqref="E20:H20">
    <cfRule type="cellIs" dxfId="200" priority="333" operator="equal">
      <formula>18</formula>
    </cfRule>
    <cfRule type="cellIs" dxfId="199" priority="334" operator="equal">
      <formula>19</formula>
    </cfRule>
    <cfRule type="cellIs" dxfId="198" priority="335" operator="equal">
      <formula>20</formula>
    </cfRule>
    <cfRule type="cellIs" dxfId="197" priority="350" stopIfTrue="1" operator="equal">
      <formula>14</formula>
    </cfRule>
    <cfRule type="cellIs" dxfId="196" priority="351" stopIfTrue="1" operator="equal">
      <formula>15</formula>
    </cfRule>
    <cfRule type="cellIs" dxfId="195" priority="352" stopIfTrue="1" operator="equal">
      <formula>23</formula>
    </cfRule>
    <cfRule type="cellIs" dxfId="194" priority="353" stopIfTrue="1" operator="equal">
      <formula>25</formula>
    </cfRule>
    <cfRule type="cellIs" dxfId="193" priority="354" stopIfTrue="1" operator="equal">
      <formula>24</formula>
    </cfRule>
    <cfRule type="cellIs" dxfId="192" priority="355" stopIfTrue="1" operator="equal">
      <formula>25</formula>
    </cfRule>
    <cfRule type="cellIs" dxfId="191" priority="362" stopIfTrue="1" operator="equal">
      <formula>15</formula>
    </cfRule>
    <cfRule type="cellIs" dxfId="190" priority="364" stopIfTrue="1" operator="equal">
      <formula>15</formula>
    </cfRule>
    <cfRule type="cellIs" dxfId="189" priority="365" stopIfTrue="1" operator="equal">
      <formula>15</formula>
    </cfRule>
  </conditionalFormatting>
  <conditionalFormatting sqref="I20:J20">
    <cfRule type="cellIs" dxfId="188" priority="363" stopIfTrue="1" operator="equal">
      <formula>200</formula>
    </cfRule>
  </conditionalFormatting>
  <conditionalFormatting sqref="E20:G20">
    <cfRule type="cellIs" dxfId="187" priority="359" stopIfTrue="1" operator="equal">
      <formula>29</formula>
    </cfRule>
    <cfRule type="cellIs" dxfId="186" priority="360" stopIfTrue="1" operator="equal">
      <formula>30</formula>
    </cfRule>
    <cfRule type="cellIs" dxfId="185" priority="361" stopIfTrue="1" operator="equal">
      <formula>31</formula>
    </cfRule>
  </conditionalFormatting>
  <conditionalFormatting sqref="H20">
    <cfRule type="cellIs" dxfId="184" priority="356" stopIfTrue="1" operator="equal">
      <formula>30</formula>
    </cfRule>
    <cfRule type="cellIs" dxfId="183" priority="357" stopIfTrue="1" operator="equal">
      <formula>31</formula>
    </cfRule>
    <cfRule type="cellIs" dxfId="182" priority="358" stopIfTrue="1" operator="equal">
      <formula>32</formula>
    </cfRule>
  </conditionalFormatting>
  <conditionalFormatting sqref="I20">
    <cfRule type="cellIs" dxfId="181" priority="336" operator="between">
      <formula>91</formula>
      <formula>100</formula>
    </cfRule>
    <cfRule type="cellIs" dxfId="180" priority="337" operator="between">
      <formula>86</formula>
      <formula>90</formula>
    </cfRule>
    <cfRule type="cellIs" dxfId="179" priority="338" operator="between">
      <formula>80</formula>
      <formula>85</formula>
    </cfRule>
    <cfRule type="cellIs" dxfId="178" priority="339" operator="between">
      <formula>70</formula>
      <formula>79</formula>
    </cfRule>
    <cfRule type="cellIs" dxfId="177" priority="340" operator="between">
      <formula>70</formula>
      <formula>79</formula>
    </cfRule>
    <cfRule type="cellIs" dxfId="176" priority="345" operator="between">
      <formula>70</formula>
      <formula>79</formula>
    </cfRule>
    <cfRule type="cellIs" dxfId="175" priority="346" operator="between">
      <formula>70</formula>
      <formula>79</formula>
    </cfRule>
    <cfRule type="cellIs" dxfId="174" priority="347" operator="between">
      <formula>80</formula>
      <formula>85</formula>
    </cfRule>
    <cfRule type="cellIs" dxfId="173" priority="348" operator="between">
      <formula>86</formula>
      <formula>90</formula>
    </cfRule>
    <cfRule type="cellIs" dxfId="172" priority="349" operator="between">
      <formula>91</formula>
      <formula>100</formula>
    </cfRule>
  </conditionalFormatting>
  <conditionalFormatting sqref="N20">
    <cfRule type="cellIs" dxfId="171" priority="342" operator="equal">
      <formula>"II."</formula>
    </cfRule>
    <cfRule type="cellIs" dxfId="170" priority="343" operator="equal">
      <formula>"I."</formula>
    </cfRule>
    <cfRule type="cellIs" dxfId="169" priority="344" operator="equal">
      <formula>"MS"</formula>
    </cfRule>
  </conditionalFormatting>
  <conditionalFormatting sqref="N20">
    <cfRule type="cellIs" dxfId="168" priority="341" operator="equal">
      <formula>"III."</formula>
    </cfRule>
  </conditionalFormatting>
  <conditionalFormatting sqref="E31:H31">
    <cfRule type="cellIs" dxfId="167" priority="231" operator="equal">
      <formula>18</formula>
    </cfRule>
    <cfRule type="cellIs" dxfId="166" priority="232" operator="equal">
      <formula>19</formula>
    </cfRule>
    <cfRule type="cellIs" dxfId="165" priority="233" operator="equal">
      <formula>20</formula>
    </cfRule>
    <cfRule type="cellIs" dxfId="164" priority="248" stopIfTrue="1" operator="equal">
      <formula>14</formula>
    </cfRule>
    <cfRule type="cellIs" dxfId="163" priority="249" stopIfTrue="1" operator="equal">
      <formula>15</formula>
    </cfRule>
    <cfRule type="cellIs" dxfId="162" priority="250" stopIfTrue="1" operator="equal">
      <formula>23</formula>
    </cfRule>
    <cfRule type="cellIs" dxfId="161" priority="251" stopIfTrue="1" operator="equal">
      <formula>25</formula>
    </cfRule>
    <cfRule type="cellIs" dxfId="160" priority="252" stopIfTrue="1" operator="equal">
      <formula>24</formula>
    </cfRule>
    <cfRule type="cellIs" dxfId="159" priority="253" stopIfTrue="1" operator="equal">
      <formula>25</formula>
    </cfRule>
    <cfRule type="cellIs" dxfId="158" priority="260" stopIfTrue="1" operator="equal">
      <formula>15</formula>
    </cfRule>
    <cfRule type="cellIs" dxfId="157" priority="262" stopIfTrue="1" operator="equal">
      <formula>15</formula>
    </cfRule>
    <cfRule type="cellIs" dxfId="156" priority="263" stopIfTrue="1" operator="equal">
      <formula>15</formula>
    </cfRule>
  </conditionalFormatting>
  <conditionalFormatting sqref="E31:G31">
    <cfRule type="cellIs" dxfId="155" priority="257" stopIfTrue="1" operator="equal">
      <formula>29</formula>
    </cfRule>
    <cfRule type="cellIs" dxfId="154" priority="258" stopIfTrue="1" operator="equal">
      <formula>30</formula>
    </cfRule>
    <cfRule type="cellIs" dxfId="153" priority="259" stopIfTrue="1" operator="equal">
      <formula>31</formula>
    </cfRule>
  </conditionalFormatting>
  <conditionalFormatting sqref="H31">
    <cfRule type="cellIs" dxfId="152" priority="254" stopIfTrue="1" operator="equal">
      <formula>30</formula>
    </cfRule>
    <cfRule type="cellIs" dxfId="151" priority="255" stopIfTrue="1" operator="equal">
      <formula>31</formula>
    </cfRule>
    <cfRule type="cellIs" dxfId="150" priority="256" stopIfTrue="1" operator="equal">
      <formula>32</formula>
    </cfRule>
  </conditionalFormatting>
  <conditionalFormatting sqref="E36:H36">
    <cfRule type="cellIs" dxfId="149" priority="63" operator="equal">
      <formula>18</formula>
    </cfRule>
    <cfRule type="cellIs" dxfId="148" priority="64" operator="equal">
      <formula>19</formula>
    </cfRule>
    <cfRule type="cellIs" dxfId="147" priority="65" operator="equal">
      <formula>20</formula>
    </cfRule>
    <cfRule type="cellIs" dxfId="146" priority="80" stopIfTrue="1" operator="equal">
      <formula>14</formula>
    </cfRule>
    <cfRule type="cellIs" dxfId="145" priority="81" stopIfTrue="1" operator="equal">
      <formula>15</formula>
    </cfRule>
    <cfRule type="cellIs" dxfId="144" priority="82" stopIfTrue="1" operator="equal">
      <formula>23</formula>
    </cfRule>
    <cfRule type="cellIs" dxfId="143" priority="83" stopIfTrue="1" operator="equal">
      <formula>25</formula>
    </cfRule>
    <cfRule type="cellIs" dxfId="142" priority="84" stopIfTrue="1" operator="equal">
      <formula>24</formula>
    </cfRule>
    <cfRule type="cellIs" dxfId="141" priority="85" stopIfTrue="1" operator="equal">
      <formula>25</formula>
    </cfRule>
    <cfRule type="cellIs" dxfId="140" priority="92" stopIfTrue="1" operator="equal">
      <formula>15</formula>
    </cfRule>
    <cfRule type="cellIs" dxfId="139" priority="94" stopIfTrue="1" operator="equal">
      <formula>15</formula>
    </cfRule>
    <cfRule type="cellIs" dxfId="138" priority="95" stopIfTrue="1" operator="equal">
      <formula>15</formula>
    </cfRule>
  </conditionalFormatting>
  <conditionalFormatting sqref="E36:G36">
    <cfRule type="cellIs" dxfId="137" priority="89" stopIfTrue="1" operator="equal">
      <formula>29</formula>
    </cfRule>
    <cfRule type="cellIs" dxfId="136" priority="90" stopIfTrue="1" operator="equal">
      <formula>30</formula>
    </cfRule>
    <cfRule type="cellIs" dxfId="135" priority="91" stopIfTrue="1" operator="equal">
      <formula>31</formula>
    </cfRule>
  </conditionalFormatting>
  <conditionalFormatting sqref="H36">
    <cfRule type="cellIs" dxfId="134" priority="86" stopIfTrue="1" operator="equal">
      <formula>30</formula>
    </cfRule>
    <cfRule type="cellIs" dxfId="133" priority="87" stopIfTrue="1" operator="equal">
      <formula>31</formula>
    </cfRule>
    <cfRule type="cellIs" dxfId="132" priority="88" stopIfTrue="1" operator="equal">
      <formula>32</formula>
    </cfRule>
  </conditionalFormatting>
  <conditionalFormatting sqref="E34:H34">
    <cfRule type="cellIs" dxfId="131" priority="198" operator="equal">
      <formula>18</formula>
    </cfRule>
    <cfRule type="cellIs" dxfId="130" priority="199" operator="equal">
      <formula>19</formula>
    </cfRule>
    <cfRule type="cellIs" dxfId="129" priority="200" operator="equal">
      <formula>20</formula>
    </cfRule>
    <cfRule type="cellIs" dxfId="128" priority="215" stopIfTrue="1" operator="equal">
      <formula>14</formula>
    </cfRule>
    <cfRule type="cellIs" dxfId="127" priority="216" stopIfTrue="1" operator="equal">
      <formula>15</formula>
    </cfRule>
    <cfRule type="cellIs" dxfId="126" priority="217" stopIfTrue="1" operator="equal">
      <formula>23</formula>
    </cfRule>
    <cfRule type="cellIs" dxfId="125" priority="218" stopIfTrue="1" operator="equal">
      <formula>25</formula>
    </cfRule>
    <cfRule type="cellIs" dxfId="124" priority="219" stopIfTrue="1" operator="equal">
      <formula>24</formula>
    </cfRule>
    <cfRule type="cellIs" dxfId="123" priority="220" stopIfTrue="1" operator="equal">
      <formula>25</formula>
    </cfRule>
    <cfRule type="cellIs" dxfId="122" priority="227" stopIfTrue="1" operator="equal">
      <formula>15</formula>
    </cfRule>
    <cfRule type="cellIs" dxfId="121" priority="229" stopIfTrue="1" operator="equal">
      <formula>15</formula>
    </cfRule>
    <cfRule type="cellIs" dxfId="120" priority="230" stopIfTrue="1" operator="equal">
      <formula>15</formula>
    </cfRule>
  </conditionalFormatting>
  <conditionalFormatting sqref="E34:G34">
    <cfRule type="cellIs" dxfId="119" priority="224" stopIfTrue="1" operator="equal">
      <formula>29</formula>
    </cfRule>
    <cfRule type="cellIs" dxfId="118" priority="225" stopIfTrue="1" operator="equal">
      <formula>30</formula>
    </cfRule>
    <cfRule type="cellIs" dxfId="117" priority="226" stopIfTrue="1" operator="equal">
      <formula>31</formula>
    </cfRule>
  </conditionalFormatting>
  <conditionalFormatting sqref="H34">
    <cfRule type="cellIs" dxfId="116" priority="221" stopIfTrue="1" operator="equal">
      <formula>30</formula>
    </cfRule>
    <cfRule type="cellIs" dxfId="115" priority="222" stopIfTrue="1" operator="equal">
      <formula>31</formula>
    </cfRule>
    <cfRule type="cellIs" dxfId="114" priority="223" stopIfTrue="1" operator="equal">
      <formula>32</formula>
    </cfRule>
  </conditionalFormatting>
  <conditionalFormatting sqref="E35:H35">
    <cfRule type="cellIs" dxfId="113" priority="96" operator="equal">
      <formula>18</formula>
    </cfRule>
    <cfRule type="cellIs" dxfId="112" priority="97" operator="equal">
      <formula>19</formula>
    </cfRule>
    <cfRule type="cellIs" dxfId="111" priority="98" operator="equal">
      <formula>20</formula>
    </cfRule>
    <cfRule type="cellIs" dxfId="110" priority="113" stopIfTrue="1" operator="equal">
      <formula>14</formula>
    </cfRule>
    <cfRule type="cellIs" dxfId="109" priority="114" stopIfTrue="1" operator="equal">
      <formula>15</formula>
    </cfRule>
    <cfRule type="cellIs" dxfId="108" priority="115" stopIfTrue="1" operator="equal">
      <formula>23</formula>
    </cfRule>
    <cfRule type="cellIs" dxfId="107" priority="116" stopIfTrue="1" operator="equal">
      <formula>25</formula>
    </cfRule>
    <cfRule type="cellIs" dxfId="106" priority="117" stopIfTrue="1" operator="equal">
      <formula>24</formula>
    </cfRule>
    <cfRule type="cellIs" dxfId="105" priority="118" stopIfTrue="1" operator="equal">
      <formula>25</formula>
    </cfRule>
    <cfRule type="cellIs" dxfId="104" priority="125" stopIfTrue="1" operator="equal">
      <formula>15</formula>
    </cfRule>
    <cfRule type="cellIs" dxfId="103" priority="127" stopIfTrue="1" operator="equal">
      <formula>15</formula>
    </cfRule>
    <cfRule type="cellIs" dxfId="102" priority="128" stopIfTrue="1" operator="equal">
      <formula>15</formula>
    </cfRule>
  </conditionalFormatting>
  <conditionalFormatting sqref="E35:G35">
    <cfRule type="cellIs" dxfId="101" priority="122" stopIfTrue="1" operator="equal">
      <formula>29</formula>
    </cfRule>
    <cfRule type="cellIs" dxfId="100" priority="123" stopIfTrue="1" operator="equal">
      <formula>30</formula>
    </cfRule>
    <cfRule type="cellIs" dxfId="99" priority="124" stopIfTrue="1" operator="equal">
      <formula>31</formula>
    </cfRule>
  </conditionalFormatting>
  <conditionalFormatting sqref="H35">
    <cfRule type="cellIs" dxfId="98" priority="119" stopIfTrue="1" operator="equal">
      <formula>30</formula>
    </cfRule>
    <cfRule type="cellIs" dxfId="97" priority="120" stopIfTrue="1" operator="equal">
      <formula>31</formula>
    </cfRule>
    <cfRule type="cellIs" dxfId="96" priority="121" stopIfTrue="1" operator="equal">
      <formula>32</formula>
    </cfRule>
  </conditionalFormatting>
  <conditionalFormatting sqref="E37:H37">
    <cfRule type="cellIs" dxfId="95" priority="30" operator="equal">
      <formula>18</formula>
    </cfRule>
    <cfRule type="cellIs" dxfId="94" priority="31" operator="equal">
      <formula>19</formula>
    </cfRule>
    <cfRule type="cellIs" dxfId="93" priority="32" operator="equal">
      <formula>20</formula>
    </cfRule>
    <cfRule type="cellIs" dxfId="92" priority="47" stopIfTrue="1" operator="equal">
      <formula>14</formula>
    </cfRule>
    <cfRule type="cellIs" dxfId="91" priority="48" stopIfTrue="1" operator="equal">
      <formula>15</formula>
    </cfRule>
    <cfRule type="cellIs" dxfId="90" priority="49" stopIfTrue="1" operator="equal">
      <formula>23</formula>
    </cfRule>
    <cfRule type="cellIs" dxfId="89" priority="50" stopIfTrue="1" operator="equal">
      <formula>25</formula>
    </cfRule>
    <cfRule type="cellIs" dxfId="88" priority="51" stopIfTrue="1" operator="equal">
      <formula>24</formula>
    </cfRule>
    <cfRule type="cellIs" dxfId="87" priority="52" stopIfTrue="1" operator="equal">
      <formula>25</formula>
    </cfRule>
    <cfRule type="cellIs" dxfId="86" priority="59" stopIfTrue="1" operator="equal">
      <formula>15</formula>
    </cfRule>
    <cfRule type="cellIs" dxfId="85" priority="61" stopIfTrue="1" operator="equal">
      <formula>15</formula>
    </cfRule>
    <cfRule type="cellIs" dxfId="84" priority="62" stopIfTrue="1" operator="equal">
      <formula>15</formula>
    </cfRule>
  </conditionalFormatting>
  <conditionalFormatting sqref="E37:G37">
    <cfRule type="cellIs" dxfId="83" priority="56" stopIfTrue="1" operator="equal">
      <formula>29</formula>
    </cfRule>
    <cfRule type="cellIs" dxfId="82" priority="57" stopIfTrue="1" operator="equal">
      <formula>30</formula>
    </cfRule>
    <cfRule type="cellIs" dxfId="81" priority="58" stopIfTrue="1" operator="equal">
      <formula>31</formula>
    </cfRule>
  </conditionalFormatting>
  <conditionalFormatting sqref="H37">
    <cfRule type="cellIs" dxfId="80" priority="53" stopIfTrue="1" operator="equal">
      <formula>30</formula>
    </cfRule>
    <cfRule type="cellIs" dxfId="79" priority="54" stopIfTrue="1" operator="equal">
      <formula>31</formula>
    </cfRule>
    <cfRule type="cellIs" dxfId="78" priority="55" stopIfTrue="1" operator="equal">
      <formula>32</formula>
    </cfRule>
  </conditionalFormatting>
  <conditionalFormatting sqref="E32:H32">
    <cfRule type="cellIs" dxfId="77" priority="1" operator="equal">
      <formula>18</formula>
    </cfRule>
    <cfRule type="cellIs" dxfId="76" priority="2" operator="equal">
      <formula>19</formula>
    </cfRule>
    <cfRule type="cellIs" dxfId="75" priority="3" operator="equal">
      <formula>20</formula>
    </cfRule>
    <cfRule type="cellIs" dxfId="74" priority="14" stopIfTrue="1" operator="equal">
      <formula>14</formula>
    </cfRule>
    <cfRule type="cellIs" dxfId="73" priority="15" stopIfTrue="1" operator="equal">
      <formula>15</formula>
    </cfRule>
    <cfRule type="cellIs" dxfId="72" priority="16" stopIfTrue="1" operator="equal">
      <formula>23</formula>
    </cfRule>
    <cfRule type="cellIs" dxfId="71" priority="17" stopIfTrue="1" operator="equal">
      <formula>25</formula>
    </cfRule>
    <cfRule type="cellIs" dxfId="70" priority="18" stopIfTrue="1" operator="equal">
      <formula>24</formula>
    </cfRule>
    <cfRule type="cellIs" dxfId="69" priority="19" stopIfTrue="1" operator="equal">
      <formula>25</formula>
    </cfRule>
    <cfRule type="cellIs" dxfId="68" priority="26" stopIfTrue="1" operator="equal">
      <formula>15</formula>
    </cfRule>
    <cfRule type="cellIs" dxfId="67" priority="28" stopIfTrue="1" operator="equal">
      <formula>15</formula>
    </cfRule>
    <cfRule type="cellIs" dxfId="66" priority="29" stopIfTrue="1" operator="equal">
      <formula>15</formula>
    </cfRule>
  </conditionalFormatting>
  <conditionalFormatting sqref="E32:G32">
    <cfRule type="cellIs" dxfId="65" priority="23" stopIfTrue="1" operator="equal">
      <formula>29</formula>
    </cfRule>
    <cfRule type="cellIs" dxfId="64" priority="24" stopIfTrue="1" operator="equal">
      <formula>30</formula>
    </cfRule>
    <cfRule type="cellIs" dxfId="63" priority="25" stopIfTrue="1" operator="equal">
      <formula>31</formula>
    </cfRule>
  </conditionalFormatting>
  <conditionalFormatting sqref="H32">
    <cfRule type="cellIs" dxfId="62" priority="20" stopIfTrue="1" operator="equal">
      <formula>30</formula>
    </cfRule>
    <cfRule type="cellIs" dxfId="61" priority="21" stopIfTrue="1" operator="equal">
      <formula>31</formula>
    </cfRule>
    <cfRule type="cellIs" dxfId="60" priority="22" stopIfTrue="1" operator="equal">
      <formula>32</formula>
    </cfRule>
  </conditionalFormatting>
  <printOptions horizontalCentered="1" verticalCentered="1"/>
  <pageMargins left="0" right="0" top="0" bottom="0" header="0" footer="0"/>
  <pageSetup paperSize="9" scale="58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9"/>
  <sheetViews>
    <sheetView topLeftCell="A43" zoomScaleNormal="100" workbookViewId="0">
      <selection activeCell="D32" sqref="D32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26.85546875" style="1" customWidth="1"/>
    <col min="4" max="4" width="19.5703125" style="3" customWidth="1"/>
    <col min="5" max="8" width="9.85546875" style="1" bestFit="1" customWidth="1"/>
    <col min="9" max="9" width="9.140625" style="1" customWidth="1"/>
    <col min="10" max="10" width="7.5703125" style="1" customWidth="1"/>
    <col min="11" max="11" width="10" style="1" customWidth="1"/>
    <col min="12" max="13" width="8.85546875" style="1" customWidth="1"/>
    <col min="14" max="14" width="8.85546875" style="4" customWidth="1"/>
    <col min="15" max="16384" width="9.140625" style="1"/>
  </cols>
  <sheetData>
    <row r="1" spans="1:14" ht="26.25">
      <c r="A1" s="89" t="s">
        <v>82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0.25">
      <c r="A2" s="90" t="s">
        <v>145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20.25">
      <c r="A3" s="90" t="s">
        <v>137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.75">
      <c r="A4" s="91" t="s">
        <v>138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8">
      <c r="A5" s="91" t="s">
        <v>139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9.5" thickBot="1">
      <c r="A6" s="55"/>
      <c r="B6" s="55"/>
      <c r="C6" s="55"/>
      <c r="D6" s="2"/>
      <c r="E6" s="29"/>
      <c r="F6" s="30"/>
      <c r="G6" s="31"/>
      <c r="H6" s="32"/>
      <c r="I6" s="29"/>
      <c r="J6" s="30"/>
      <c r="K6" s="29"/>
      <c r="L6" s="30"/>
      <c r="M6" s="31"/>
      <c r="N6" s="32"/>
    </row>
    <row r="7" spans="1:14" ht="26.25" customHeight="1">
      <c r="A7" s="95" t="s">
        <v>29</v>
      </c>
      <c r="B7" s="98" t="s">
        <v>30</v>
      </c>
      <c r="C7" s="101" t="s">
        <v>107</v>
      </c>
      <c r="D7" s="104" t="s">
        <v>62</v>
      </c>
      <c r="E7" s="107" t="s">
        <v>28</v>
      </c>
      <c r="F7" s="108"/>
      <c r="G7" s="108"/>
      <c r="H7" s="108"/>
      <c r="I7" s="111" t="s">
        <v>108</v>
      </c>
      <c r="J7" s="114" t="s">
        <v>90</v>
      </c>
      <c r="K7" s="117" t="s">
        <v>31</v>
      </c>
      <c r="L7" s="114" t="s">
        <v>52</v>
      </c>
      <c r="M7" s="120" t="s">
        <v>6</v>
      </c>
      <c r="N7" s="92" t="s">
        <v>114</v>
      </c>
    </row>
    <row r="8" spans="1:14" ht="12.75" customHeight="1">
      <c r="A8" s="96"/>
      <c r="B8" s="99"/>
      <c r="C8" s="102"/>
      <c r="D8" s="105"/>
      <c r="E8" s="109" t="s">
        <v>115</v>
      </c>
      <c r="F8" s="109" t="s">
        <v>116</v>
      </c>
      <c r="G8" s="109" t="s">
        <v>117</v>
      </c>
      <c r="H8" s="109" t="s">
        <v>140</v>
      </c>
      <c r="I8" s="112"/>
      <c r="J8" s="115"/>
      <c r="K8" s="118"/>
      <c r="L8" s="115"/>
      <c r="M8" s="121"/>
      <c r="N8" s="93"/>
    </row>
    <row r="9" spans="1:14" ht="26.25" customHeight="1">
      <c r="A9" s="96"/>
      <c r="B9" s="99"/>
      <c r="C9" s="102"/>
      <c r="D9" s="105"/>
      <c r="E9" s="110"/>
      <c r="F9" s="110"/>
      <c r="G9" s="110"/>
      <c r="H9" s="110"/>
      <c r="I9" s="113"/>
      <c r="J9" s="115"/>
      <c r="K9" s="118"/>
      <c r="L9" s="115"/>
      <c r="M9" s="121"/>
      <c r="N9" s="93"/>
    </row>
    <row r="10" spans="1:14" ht="27" customHeight="1" thickBot="1">
      <c r="A10" s="96"/>
      <c r="B10" s="99"/>
      <c r="C10" s="102"/>
      <c r="D10" s="105"/>
      <c r="E10" s="56">
        <v>25</v>
      </c>
      <c r="F10" s="56">
        <v>25</v>
      </c>
      <c r="G10" s="56">
        <v>25</v>
      </c>
      <c r="H10" s="56">
        <v>25</v>
      </c>
      <c r="I10" s="57" t="s">
        <v>53</v>
      </c>
      <c r="J10" s="115"/>
      <c r="K10" s="118"/>
      <c r="L10" s="115"/>
      <c r="M10" s="121"/>
      <c r="N10" s="93"/>
    </row>
    <row r="11" spans="1:14" ht="24.95" customHeight="1">
      <c r="A11" s="19" t="s">
        <v>0</v>
      </c>
      <c r="B11" s="58"/>
      <c r="C11" s="59"/>
      <c r="D11" s="60"/>
      <c r="E11" s="61"/>
      <c r="F11" s="61"/>
      <c r="G11" s="61"/>
      <c r="H11" s="61"/>
      <c r="I11" s="62"/>
      <c r="J11" s="63"/>
      <c r="K11" s="64">
        <f t="shared" ref="K11:K54" si="0">I11/100</f>
        <v>0</v>
      </c>
      <c r="L11" s="65">
        <f t="shared" ref="L11:L54" si="1">I11/97</f>
        <v>0</v>
      </c>
      <c r="M11" s="66" t="s">
        <v>141</v>
      </c>
      <c r="N11" s="74" t="str">
        <f>IF(I11&gt;95,"MS",IF(I11&gt;89,"I.",IF(I11&gt;81,"II.",IF(I11&gt;69,"III.","-"))))</f>
        <v>-</v>
      </c>
    </row>
    <row r="12" spans="1:14" ht="24.95" customHeight="1">
      <c r="A12" s="19" t="s">
        <v>1</v>
      </c>
      <c r="B12" s="35"/>
      <c r="C12" s="8"/>
      <c r="D12" s="9"/>
      <c r="E12" s="10"/>
      <c r="F12" s="10"/>
      <c r="G12" s="10"/>
      <c r="H12" s="10"/>
      <c r="I12" s="11"/>
      <c r="J12" s="12"/>
      <c r="K12" s="13">
        <f t="shared" si="0"/>
        <v>0</v>
      </c>
      <c r="L12" s="13">
        <f t="shared" si="1"/>
        <v>0</v>
      </c>
      <c r="M12" s="36" t="s">
        <v>141</v>
      </c>
      <c r="N12" s="37" t="str">
        <f t="shared" ref="N12:N54" si="2">IF(I12&gt;95,"MS",IF(I12&gt;89,"I.",IF(I12&gt;81,"II.",IF(I12&gt;69,"III.","-"))))</f>
        <v>-</v>
      </c>
    </row>
    <row r="13" spans="1:14" ht="24.95" customHeight="1">
      <c r="A13" s="34" t="s">
        <v>2</v>
      </c>
      <c r="B13" s="35"/>
      <c r="C13" s="14"/>
      <c r="D13" s="15"/>
      <c r="E13" s="16"/>
      <c r="F13" s="16"/>
      <c r="G13" s="16"/>
      <c r="H13" s="16"/>
      <c r="I13" s="11"/>
      <c r="J13" s="12"/>
      <c r="K13" s="13">
        <f t="shared" si="0"/>
        <v>0</v>
      </c>
      <c r="L13" s="13">
        <f t="shared" si="1"/>
        <v>0</v>
      </c>
      <c r="M13" s="39" t="s">
        <v>141</v>
      </c>
      <c r="N13" s="37" t="str">
        <f t="shared" si="2"/>
        <v>-</v>
      </c>
    </row>
    <row r="14" spans="1:14" ht="24.95" customHeight="1">
      <c r="A14" s="38" t="s">
        <v>3</v>
      </c>
      <c r="B14" s="35"/>
      <c r="C14" s="20"/>
      <c r="D14" s="21"/>
      <c r="E14" s="10"/>
      <c r="F14" s="10"/>
      <c r="G14" s="10"/>
      <c r="H14" s="10"/>
      <c r="I14" s="11"/>
      <c r="J14" s="12"/>
      <c r="K14" s="13">
        <f t="shared" si="0"/>
        <v>0</v>
      </c>
      <c r="L14" s="13">
        <f t="shared" si="1"/>
        <v>0</v>
      </c>
      <c r="M14" s="36" t="s">
        <v>141</v>
      </c>
      <c r="N14" s="37" t="str">
        <f t="shared" si="2"/>
        <v>-</v>
      </c>
    </row>
    <row r="15" spans="1:14" ht="24.75" customHeight="1">
      <c r="A15" s="19" t="s">
        <v>4</v>
      </c>
      <c r="B15" s="68"/>
      <c r="C15" s="8"/>
      <c r="D15" s="9"/>
      <c r="E15" s="10"/>
      <c r="F15" s="10"/>
      <c r="G15" s="10"/>
      <c r="H15" s="10"/>
      <c r="I15" s="11"/>
      <c r="J15" s="12"/>
      <c r="K15" s="13">
        <f t="shared" si="0"/>
        <v>0</v>
      </c>
      <c r="L15" s="13">
        <f t="shared" si="1"/>
        <v>0</v>
      </c>
      <c r="M15" s="36" t="s">
        <v>141</v>
      </c>
      <c r="N15" s="37" t="str">
        <f t="shared" si="2"/>
        <v>-</v>
      </c>
    </row>
    <row r="16" spans="1:14" ht="24.95" customHeight="1">
      <c r="A16" s="19" t="s">
        <v>92</v>
      </c>
      <c r="B16" s="35"/>
      <c r="C16" s="8"/>
      <c r="D16" s="9"/>
      <c r="E16" s="16"/>
      <c r="F16" s="16"/>
      <c r="G16" s="16"/>
      <c r="H16" s="16"/>
      <c r="I16" s="11"/>
      <c r="J16" s="12"/>
      <c r="K16" s="13">
        <f t="shared" si="0"/>
        <v>0</v>
      </c>
      <c r="L16" s="13">
        <f t="shared" si="1"/>
        <v>0</v>
      </c>
      <c r="M16" s="36" t="s">
        <v>129</v>
      </c>
      <c r="N16" s="37" t="str">
        <f t="shared" si="2"/>
        <v>-</v>
      </c>
    </row>
    <row r="17" spans="1:14" ht="24.95" customHeight="1">
      <c r="A17" s="19" t="s">
        <v>93</v>
      </c>
      <c r="B17" s="35"/>
      <c r="C17" s="8"/>
      <c r="D17" s="9"/>
      <c r="E17" s="10"/>
      <c r="F17" s="10"/>
      <c r="G17" s="10"/>
      <c r="H17" s="10"/>
      <c r="I17" s="11"/>
      <c r="J17" s="12"/>
      <c r="K17" s="13">
        <f t="shared" si="0"/>
        <v>0</v>
      </c>
      <c r="L17" s="13">
        <f t="shared" si="1"/>
        <v>0</v>
      </c>
      <c r="M17" s="36" t="s">
        <v>141</v>
      </c>
      <c r="N17" s="37" t="str">
        <f t="shared" si="2"/>
        <v>-</v>
      </c>
    </row>
    <row r="18" spans="1:14" ht="24.95" customHeight="1">
      <c r="A18" s="19" t="s">
        <v>94</v>
      </c>
      <c r="B18" s="35"/>
      <c r="C18" s="20"/>
      <c r="D18" s="21"/>
      <c r="E18" s="16"/>
      <c r="F18" s="16"/>
      <c r="G18" s="16"/>
      <c r="H18" s="16"/>
      <c r="I18" s="11"/>
      <c r="J18" s="12"/>
      <c r="K18" s="13">
        <f t="shared" si="0"/>
        <v>0</v>
      </c>
      <c r="L18" s="13">
        <f t="shared" si="1"/>
        <v>0</v>
      </c>
      <c r="M18" s="40" t="s">
        <v>141</v>
      </c>
      <c r="N18" s="37" t="str">
        <f t="shared" si="2"/>
        <v>-</v>
      </c>
    </row>
    <row r="19" spans="1:14" ht="24.95" customHeight="1">
      <c r="A19" s="34" t="s">
        <v>5</v>
      </c>
      <c r="B19" s="35"/>
      <c r="C19" s="8"/>
      <c r="D19" s="9"/>
      <c r="E19" s="10"/>
      <c r="F19" s="10"/>
      <c r="G19" s="10"/>
      <c r="H19" s="10"/>
      <c r="I19" s="11"/>
      <c r="J19" s="12"/>
      <c r="K19" s="13">
        <f t="shared" si="0"/>
        <v>0</v>
      </c>
      <c r="L19" s="13">
        <f t="shared" si="1"/>
        <v>0</v>
      </c>
      <c r="M19" s="36" t="s">
        <v>141</v>
      </c>
      <c r="N19" s="37" t="str">
        <f t="shared" si="2"/>
        <v>-</v>
      </c>
    </row>
    <row r="20" spans="1:14" ht="24.95" customHeight="1">
      <c r="A20" s="38" t="s">
        <v>95</v>
      </c>
      <c r="B20" s="35"/>
      <c r="C20" s="14"/>
      <c r="D20" s="15"/>
      <c r="E20" s="10"/>
      <c r="F20" s="10"/>
      <c r="G20" s="10"/>
      <c r="H20" s="10"/>
      <c r="I20" s="11"/>
      <c r="J20" s="12"/>
      <c r="K20" s="13">
        <f t="shared" si="0"/>
        <v>0</v>
      </c>
      <c r="L20" s="13">
        <f t="shared" si="1"/>
        <v>0</v>
      </c>
      <c r="M20" s="39" t="s">
        <v>129</v>
      </c>
      <c r="N20" s="37" t="str">
        <f t="shared" si="2"/>
        <v>-</v>
      </c>
    </row>
    <row r="21" spans="1:14" ht="24.95" customHeight="1">
      <c r="A21" s="19" t="s">
        <v>96</v>
      </c>
      <c r="B21" s="35"/>
      <c r="C21" s="20"/>
      <c r="D21" s="21"/>
      <c r="E21" s="16"/>
      <c r="F21" s="16"/>
      <c r="G21" s="16"/>
      <c r="H21" s="16"/>
      <c r="I21" s="11"/>
      <c r="J21" s="12"/>
      <c r="K21" s="13">
        <f t="shared" si="0"/>
        <v>0</v>
      </c>
      <c r="L21" s="13">
        <f t="shared" si="1"/>
        <v>0</v>
      </c>
      <c r="M21" s="36" t="s">
        <v>141</v>
      </c>
      <c r="N21" s="37" t="str">
        <f t="shared" si="2"/>
        <v>-</v>
      </c>
    </row>
    <row r="22" spans="1:14" ht="24.95" customHeight="1">
      <c r="A22" s="19" t="s">
        <v>98</v>
      </c>
      <c r="B22" s="35"/>
      <c r="C22" s="8"/>
      <c r="D22" s="9"/>
      <c r="E22" s="16"/>
      <c r="F22" s="16"/>
      <c r="G22" s="16"/>
      <c r="H22" s="16"/>
      <c r="I22" s="11"/>
      <c r="J22" s="12"/>
      <c r="K22" s="13">
        <f t="shared" si="0"/>
        <v>0</v>
      </c>
      <c r="L22" s="13">
        <f t="shared" si="1"/>
        <v>0</v>
      </c>
      <c r="M22" s="36" t="s">
        <v>129</v>
      </c>
      <c r="N22" s="37" t="str">
        <f t="shared" si="2"/>
        <v>-</v>
      </c>
    </row>
    <row r="23" spans="1:14" ht="24.95" customHeight="1">
      <c r="A23" s="19" t="s">
        <v>99</v>
      </c>
      <c r="B23" s="35"/>
      <c r="C23" s="8"/>
      <c r="D23" s="9"/>
      <c r="E23" s="16"/>
      <c r="F23" s="16"/>
      <c r="G23" s="16"/>
      <c r="H23" s="16"/>
      <c r="I23" s="11"/>
      <c r="J23" s="12"/>
      <c r="K23" s="13">
        <f t="shared" si="0"/>
        <v>0</v>
      </c>
      <c r="L23" s="13">
        <f t="shared" si="1"/>
        <v>0</v>
      </c>
      <c r="M23" s="36" t="s">
        <v>141</v>
      </c>
      <c r="N23" s="37" t="str">
        <f t="shared" si="2"/>
        <v>-</v>
      </c>
    </row>
    <row r="24" spans="1:14" ht="24.95" customHeight="1">
      <c r="A24" s="19" t="s">
        <v>7</v>
      </c>
      <c r="B24" s="35"/>
      <c r="C24" s="14"/>
      <c r="D24" s="15"/>
      <c r="E24" s="10"/>
      <c r="F24" s="10"/>
      <c r="G24" s="10"/>
      <c r="H24" s="10"/>
      <c r="I24" s="11"/>
      <c r="J24" s="12"/>
      <c r="K24" s="13">
        <f t="shared" si="0"/>
        <v>0</v>
      </c>
      <c r="L24" s="13">
        <f t="shared" si="1"/>
        <v>0</v>
      </c>
      <c r="M24" s="39" t="s">
        <v>141</v>
      </c>
      <c r="N24" s="37" t="str">
        <f t="shared" si="2"/>
        <v>-</v>
      </c>
    </row>
    <row r="25" spans="1:14" ht="24.95" customHeight="1">
      <c r="A25" s="34" t="s">
        <v>100</v>
      </c>
      <c r="B25" s="35"/>
      <c r="C25" s="14"/>
      <c r="D25" s="15"/>
      <c r="E25" s="10"/>
      <c r="F25" s="10"/>
      <c r="G25" s="10"/>
      <c r="H25" s="10"/>
      <c r="I25" s="11"/>
      <c r="J25" s="12"/>
      <c r="K25" s="13">
        <f t="shared" si="0"/>
        <v>0</v>
      </c>
      <c r="L25" s="13">
        <f t="shared" si="1"/>
        <v>0</v>
      </c>
      <c r="M25" s="39" t="s">
        <v>141</v>
      </c>
      <c r="N25" s="37" t="str">
        <f t="shared" si="2"/>
        <v>-</v>
      </c>
    </row>
    <row r="26" spans="1:14" ht="24.95" customHeight="1">
      <c r="A26" s="38" t="s">
        <v>8</v>
      </c>
      <c r="B26" s="35"/>
      <c r="C26" s="8"/>
      <c r="D26" s="9"/>
      <c r="E26" s="10"/>
      <c r="F26" s="10"/>
      <c r="G26" s="10"/>
      <c r="H26" s="10"/>
      <c r="I26" s="11"/>
      <c r="J26" s="12"/>
      <c r="K26" s="13">
        <f t="shared" si="0"/>
        <v>0</v>
      </c>
      <c r="L26" s="13">
        <f t="shared" si="1"/>
        <v>0</v>
      </c>
      <c r="M26" s="36" t="s">
        <v>129</v>
      </c>
      <c r="N26" s="37" t="str">
        <f t="shared" si="2"/>
        <v>-</v>
      </c>
    </row>
    <row r="27" spans="1:14" ht="24.95" customHeight="1">
      <c r="A27" s="19" t="s">
        <v>101</v>
      </c>
      <c r="B27" s="35"/>
      <c r="C27" s="14"/>
      <c r="D27" s="15"/>
      <c r="E27" s="10"/>
      <c r="F27" s="10"/>
      <c r="G27" s="10"/>
      <c r="H27" s="10"/>
      <c r="I27" s="11"/>
      <c r="J27" s="12"/>
      <c r="K27" s="13">
        <f t="shared" si="0"/>
        <v>0</v>
      </c>
      <c r="L27" s="13">
        <f t="shared" si="1"/>
        <v>0</v>
      </c>
      <c r="M27" s="39" t="s">
        <v>141</v>
      </c>
      <c r="N27" s="37" t="str">
        <f t="shared" si="2"/>
        <v>-</v>
      </c>
    </row>
    <row r="28" spans="1:14" ht="24.95" customHeight="1">
      <c r="A28" s="19" t="s">
        <v>9</v>
      </c>
      <c r="B28" s="35"/>
      <c r="C28" s="14"/>
      <c r="D28" s="15"/>
      <c r="E28" s="10"/>
      <c r="F28" s="10"/>
      <c r="G28" s="10"/>
      <c r="H28" s="10"/>
      <c r="I28" s="11"/>
      <c r="J28" s="12"/>
      <c r="K28" s="13">
        <f t="shared" si="0"/>
        <v>0</v>
      </c>
      <c r="L28" s="13">
        <f t="shared" si="1"/>
        <v>0</v>
      </c>
      <c r="M28" s="39" t="s">
        <v>141</v>
      </c>
      <c r="N28" s="37" t="str">
        <f t="shared" si="2"/>
        <v>-</v>
      </c>
    </row>
    <row r="29" spans="1:14" ht="24.95" customHeight="1">
      <c r="A29" s="19" t="s">
        <v>10</v>
      </c>
      <c r="B29" s="35"/>
      <c r="C29" s="8"/>
      <c r="D29" s="9"/>
      <c r="E29" s="10"/>
      <c r="F29" s="10"/>
      <c r="G29" s="10"/>
      <c r="H29" s="10"/>
      <c r="I29" s="11"/>
      <c r="J29" s="12"/>
      <c r="K29" s="13">
        <f t="shared" si="0"/>
        <v>0</v>
      </c>
      <c r="L29" s="13">
        <f t="shared" si="1"/>
        <v>0</v>
      </c>
      <c r="M29" s="36" t="s">
        <v>129</v>
      </c>
      <c r="N29" s="37" t="str">
        <f t="shared" si="2"/>
        <v>-</v>
      </c>
    </row>
    <row r="30" spans="1:14" ht="24.95" customHeight="1">
      <c r="A30" s="19" t="s">
        <v>102</v>
      </c>
      <c r="B30" s="68"/>
      <c r="C30" s="8"/>
      <c r="D30" s="9"/>
      <c r="E30" s="16"/>
      <c r="F30" s="16"/>
      <c r="G30" s="16"/>
      <c r="H30" s="16"/>
      <c r="I30" s="11"/>
      <c r="J30" s="12"/>
      <c r="K30" s="13">
        <f t="shared" si="0"/>
        <v>0</v>
      </c>
      <c r="L30" s="13">
        <f t="shared" si="1"/>
        <v>0</v>
      </c>
      <c r="M30" s="36" t="s">
        <v>141</v>
      </c>
      <c r="N30" s="37" t="str">
        <f t="shared" si="2"/>
        <v>-</v>
      </c>
    </row>
    <row r="31" spans="1:14" ht="24.95" customHeight="1">
      <c r="A31" s="19" t="s">
        <v>11</v>
      </c>
      <c r="B31" s="35"/>
      <c r="C31" s="8"/>
      <c r="D31" s="9"/>
      <c r="E31" s="16"/>
      <c r="F31" s="16"/>
      <c r="G31" s="16"/>
      <c r="H31" s="16"/>
      <c r="I31" s="11"/>
      <c r="J31" s="12"/>
      <c r="K31" s="13">
        <f t="shared" si="0"/>
        <v>0</v>
      </c>
      <c r="L31" s="13">
        <f t="shared" si="1"/>
        <v>0</v>
      </c>
      <c r="M31" s="36" t="s">
        <v>129</v>
      </c>
      <c r="N31" s="37" t="str">
        <f t="shared" si="2"/>
        <v>-</v>
      </c>
    </row>
    <row r="32" spans="1:14" ht="24.95" customHeight="1">
      <c r="A32" s="19" t="s">
        <v>103</v>
      </c>
      <c r="B32" s="35"/>
      <c r="C32" s="8"/>
      <c r="D32" s="9"/>
      <c r="E32" s="10"/>
      <c r="F32" s="10"/>
      <c r="G32" s="10"/>
      <c r="H32" s="10"/>
      <c r="I32" s="11"/>
      <c r="J32" s="12"/>
      <c r="K32" s="13">
        <f t="shared" si="0"/>
        <v>0</v>
      </c>
      <c r="L32" s="13">
        <f t="shared" si="1"/>
        <v>0</v>
      </c>
      <c r="M32" s="36" t="s">
        <v>141</v>
      </c>
      <c r="N32" s="37" t="str">
        <f t="shared" si="2"/>
        <v>-</v>
      </c>
    </row>
    <row r="33" spans="1:14" ht="24.95" customHeight="1">
      <c r="A33" s="19" t="s">
        <v>104</v>
      </c>
      <c r="B33" s="35"/>
      <c r="C33" s="8"/>
      <c r="D33" s="9"/>
      <c r="E33" s="10"/>
      <c r="F33" s="10"/>
      <c r="G33" s="10"/>
      <c r="H33" s="10"/>
      <c r="I33" s="11"/>
      <c r="J33" s="12"/>
      <c r="K33" s="13">
        <f t="shared" si="0"/>
        <v>0</v>
      </c>
      <c r="L33" s="13">
        <f t="shared" si="1"/>
        <v>0</v>
      </c>
      <c r="M33" s="36" t="s">
        <v>141</v>
      </c>
      <c r="N33" s="37" t="str">
        <f t="shared" si="2"/>
        <v>-</v>
      </c>
    </row>
    <row r="34" spans="1:14" ht="24.95" customHeight="1">
      <c r="A34" s="19" t="s">
        <v>12</v>
      </c>
      <c r="B34" s="35"/>
      <c r="C34" s="17"/>
      <c r="D34" s="15"/>
      <c r="E34" s="10"/>
      <c r="F34" s="10"/>
      <c r="G34" s="10"/>
      <c r="H34" s="10"/>
      <c r="I34" s="11"/>
      <c r="J34" s="12"/>
      <c r="K34" s="13">
        <f t="shared" si="0"/>
        <v>0</v>
      </c>
      <c r="L34" s="13">
        <f t="shared" si="1"/>
        <v>0</v>
      </c>
      <c r="M34" s="39" t="s">
        <v>141</v>
      </c>
      <c r="N34" s="37" t="str">
        <f t="shared" si="2"/>
        <v>-</v>
      </c>
    </row>
    <row r="35" spans="1:14" ht="24.95" customHeight="1">
      <c r="A35" s="19" t="s">
        <v>13</v>
      </c>
      <c r="B35" s="35"/>
      <c r="C35" s="20"/>
      <c r="D35" s="21"/>
      <c r="E35" s="10"/>
      <c r="F35" s="10"/>
      <c r="G35" s="10"/>
      <c r="H35" s="10"/>
      <c r="I35" s="11"/>
      <c r="J35" s="12"/>
      <c r="K35" s="13">
        <f t="shared" si="0"/>
        <v>0</v>
      </c>
      <c r="L35" s="13">
        <f t="shared" si="1"/>
        <v>0</v>
      </c>
      <c r="M35" s="36" t="s">
        <v>129</v>
      </c>
      <c r="N35" s="37" t="str">
        <f t="shared" si="2"/>
        <v>-</v>
      </c>
    </row>
    <row r="36" spans="1:14" ht="24.95" customHeight="1">
      <c r="A36" s="19" t="s">
        <v>111</v>
      </c>
      <c r="B36" s="35"/>
      <c r="C36" s="8"/>
      <c r="D36" s="9"/>
      <c r="E36" s="10"/>
      <c r="F36" s="10"/>
      <c r="G36" s="10"/>
      <c r="H36" s="10"/>
      <c r="I36" s="11"/>
      <c r="J36" s="11"/>
      <c r="K36" s="22">
        <f t="shared" si="0"/>
        <v>0</v>
      </c>
      <c r="L36" s="13">
        <f t="shared" si="1"/>
        <v>0</v>
      </c>
      <c r="M36" s="36" t="s">
        <v>129</v>
      </c>
      <c r="N36" s="37" t="str">
        <f t="shared" si="2"/>
        <v>-</v>
      </c>
    </row>
    <row r="37" spans="1:14" ht="24.95" customHeight="1">
      <c r="A37" s="19" t="s">
        <v>132</v>
      </c>
      <c r="B37" s="35"/>
      <c r="C37" s="8"/>
      <c r="D37" s="9"/>
      <c r="E37" s="10"/>
      <c r="F37" s="10"/>
      <c r="G37" s="10"/>
      <c r="H37" s="10"/>
      <c r="I37" s="11"/>
      <c r="J37" s="11"/>
      <c r="K37" s="22">
        <f t="shared" si="0"/>
        <v>0</v>
      </c>
      <c r="L37" s="13">
        <f t="shared" si="1"/>
        <v>0</v>
      </c>
      <c r="M37" s="36" t="s">
        <v>141</v>
      </c>
      <c r="N37" s="37" t="str">
        <f t="shared" si="2"/>
        <v>-</v>
      </c>
    </row>
    <row r="38" spans="1:14" ht="24.95" customHeight="1">
      <c r="A38" s="19" t="s">
        <v>15</v>
      </c>
      <c r="B38" s="35"/>
      <c r="C38" s="14"/>
      <c r="D38" s="15"/>
      <c r="E38" s="18"/>
      <c r="F38" s="18"/>
      <c r="G38" s="18"/>
      <c r="H38" s="18"/>
      <c r="I38" s="11"/>
      <c r="J38" s="11"/>
      <c r="K38" s="22">
        <f t="shared" si="0"/>
        <v>0</v>
      </c>
      <c r="L38" s="13">
        <f t="shared" si="1"/>
        <v>0</v>
      </c>
      <c r="M38" s="36" t="s">
        <v>129</v>
      </c>
      <c r="N38" s="37" t="str">
        <f t="shared" si="2"/>
        <v>-</v>
      </c>
    </row>
    <row r="39" spans="1:14" ht="24.95" customHeight="1">
      <c r="A39" s="19" t="s">
        <v>16</v>
      </c>
      <c r="B39" s="35"/>
      <c r="C39" s="8"/>
      <c r="D39" s="9"/>
      <c r="E39" s="10"/>
      <c r="F39" s="10"/>
      <c r="G39" s="10"/>
      <c r="H39" s="10"/>
      <c r="I39" s="11"/>
      <c r="J39" s="12"/>
      <c r="K39" s="13">
        <f t="shared" si="0"/>
        <v>0</v>
      </c>
      <c r="L39" s="13">
        <f t="shared" si="1"/>
        <v>0</v>
      </c>
      <c r="M39" s="36" t="s">
        <v>141</v>
      </c>
      <c r="N39" s="37" t="str">
        <f t="shared" si="2"/>
        <v>-</v>
      </c>
    </row>
    <row r="40" spans="1:14" ht="24.95" customHeight="1">
      <c r="A40" s="19" t="s">
        <v>17</v>
      </c>
      <c r="B40" s="35"/>
      <c r="C40" s="14"/>
      <c r="D40" s="15"/>
      <c r="E40" s="10"/>
      <c r="F40" s="10"/>
      <c r="G40" s="10"/>
      <c r="H40" s="10"/>
      <c r="I40" s="11"/>
      <c r="J40" s="12"/>
      <c r="K40" s="13">
        <f t="shared" si="0"/>
        <v>0</v>
      </c>
      <c r="L40" s="13">
        <f t="shared" si="1"/>
        <v>0</v>
      </c>
      <c r="M40" s="39" t="s">
        <v>141</v>
      </c>
      <c r="N40" s="37" t="str">
        <f t="shared" si="2"/>
        <v>-</v>
      </c>
    </row>
    <row r="41" spans="1:14" ht="24.95" customHeight="1">
      <c r="A41" s="19" t="s">
        <v>133</v>
      </c>
      <c r="B41" s="35"/>
      <c r="C41" s="8"/>
      <c r="D41" s="9"/>
      <c r="E41" s="16"/>
      <c r="F41" s="16"/>
      <c r="G41" s="16"/>
      <c r="H41" s="16"/>
      <c r="I41" s="11"/>
      <c r="J41" s="12"/>
      <c r="K41" s="13">
        <f t="shared" si="0"/>
        <v>0</v>
      </c>
      <c r="L41" s="13">
        <f t="shared" si="1"/>
        <v>0</v>
      </c>
      <c r="M41" s="36" t="s">
        <v>141</v>
      </c>
      <c r="N41" s="37" t="str">
        <f t="shared" si="2"/>
        <v>-</v>
      </c>
    </row>
    <row r="42" spans="1:14" ht="24.95" customHeight="1">
      <c r="A42" s="19" t="s">
        <v>18</v>
      </c>
      <c r="B42" s="35"/>
      <c r="C42" s="20"/>
      <c r="D42" s="21"/>
      <c r="E42" s="10"/>
      <c r="F42" s="10"/>
      <c r="G42" s="10"/>
      <c r="H42" s="10"/>
      <c r="I42" s="11"/>
      <c r="J42" s="12"/>
      <c r="K42" s="13">
        <f t="shared" si="0"/>
        <v>0</v>
      </c>
      <c r="L42" s="13">
        <f t="shared" si="1"/>
        <v>0</v>
      </c>
      <c r="M42" s="36" t="s">
        <v>141</v>
      </c>
      <c r="N42" s="37" t="str">
        <f t="shared" si="2"/>
        <v>-</v>
      </c>
    </row>
    <row r="43" spans="1:14" ht="24.95" customHeight="1">
      <c r="A43" s="19" t="s">
        <v>134</v>
      </c>
      <c r="B43" s="35"/>
      <c r="C43" s="8"/>
      <c r="D43" s="21"/>
      <c r="E43" s="16"/>
      <c r="F43" s="16"/>
      <c r="G43" s="16"/>
      <c r="H43" s="16"/>
      <c r="I43" s="11"/>
      <c r="J43" s="12"/>
      <c r="K43" s="13">
        <f t="shared" si="0"/>
        <v>0</v>
      </c>
      <c r="L43" s="13">
        <f t="shared" si="1"/>
        <v>0</v>
      </c>
      <c r="M43" s="36" t="s">
        <v>141</v>
      </c>
      <c r="N43" s="37" t="str">
        <f t="shared" si="2"/>
        <v>-</v>
      </c>
    </row>
    <row r="44" spans="1:14" ht="24.95" customHeight="1">
      <c r="A44" s="19" t="s">
        <v>19</v>
      </c>
      <c r="B44" s="41"/>
      <c r="C44" s="69"/>
      <c r="D44" s="70"/>
      <c r="E44" s="23"/>
      <c r="F44" s="23"/>
      <c r="G44" s="23"/>
      <c r="H44" s="23"/>
      <c r="I44" s="11"/>
      <c r="J44" s="12"/>
      <c r="K44" s="13">
        <f t="shared" si="0"/>
        <v>0</v>
      </c>
      <c r="L44" s="13">
        <f t="shared" si="1"/>
        <v>0</v>
      </c>
      <c r="M44" s="73" t="s">
        <v>141</v>
      </c>
      <c r="N44" s="37" t="str">
        <f t="shared" si="2"/>
        <v>-</v>
      </c>
    </row>
    <row r="45" spans="1:14" ht="24.95" customHeight="1">
      <c r="A45" s="19" t="s">
        <v>20</v>
      </c>
      <c r="B45" s="35"/>
      <c r="C45" s="20"/>
      <c r="D45" s="21"/>
      <c r="E45" s="10"/>
      <c r="F45" s="10"/>
      <c r="G45" s="10"/>
      <c r="H45" s="10"/>
      <c r="I45" s="11"/>
      <c r="J45" s="12"/>
      <c r="K45" s="13">
        <f t="shared" si="0"/>
        <v>0</v>
      </c>
      <c r="L45" s="13">
        <f t="shared" si="1"/>
        <v>0</v>
      </c>
      <c r="M45" s="36" t="s">
        <v>141</v>
      </c>
      <c r="N45" s="37" t="str">
        <f t="shared" si="2"/>
        <v>-</v>
      </c>
    </row>
    <row r="46" spans="1:14" ht="24.95" customHeight="1">
      <c r="A46" s="19" t="s">
        <v>21</v>
      </c>
      <c r="B46" s="35"/>
      <c r="C46" s="8"/>
      <c r="D46" s="9"/>
      <c r="E46" s="16"/>
      <c r="F46" s="16"/>
      <c r="G46" s="16"/>
      <c r="H46" s="16"/>
      <c r="I46" s="11"/>
      <c r="J46" s="12"/>
      <c r="K46" s="13">
        <f t="shared" si="0"/>
        <v>0</v>
      </c>
      <c r="L46" s="13">
        <f t="shared" si="1"/>
        <v>0</v>
      </c>
      <c r="M46" s="36" t="s">
        <v>129</v>
      </c>
      <c r="N46" s="37" t="str">
        <f t="shared" si="2"/>
        <v>-</v>
      </c>
    </row>
    <row r="47" spans="1:14" ht="24.95" customHeight="1">
      <c r="A47" s="19" t="s">
        <v>22</v>
      </c>
      <c r="B47" s="35"/>
      <c r="C47" s="20"/>
      <c r="D47" s="21"/>
      <c r="E47" s="10"/>
      <c r="F47" s="10"/>
      <c r="G47" s="10"/>
      <c r="H47" s="10"/>
      <c r="I47" s="11"/>
      <c r="J47" s="12"/>
      <c r="K47" s="13">
        <f t="shared" si="0"/>
        <v>0</v>
      </c>
      <c r="L47" s="13">
        <f t="shared" si="1"/>
        <v>0</v>
      </c>
      <c r="M47" s="39" t="s">
        <v>141</v>
      </c>
      <c r="N47" s="37" t="str">
        <f t="shared" si="2"/>
        <v>-</v>
      </c>
    </row>
    <row r="48" spans="1:14" ht="24.95" customHeight="1">
      <c r="A48" s="19" t="s">
        <v>23</v>
      </c>
      <c r="B48" s="35"/>
      <c r="C48" s="20"/>
      <c r="D48" s="21"/>
      <c r="E48" s="16"/>
      <c r="F48" s="16"/>
      <c r="G48" s="16"/>
      <c r="H48" s="16"/>
      <c r="I48" s="11"/>
      <c r="J48" s="12"/>
      <c r="K48" s="13">
        <f t="shared" si="0"/>
        <v>0</v>
      </c>
      <c r="L48" s="13">
        <f t="shared" si="1"/>
        <v>0</v>
      </c>
      <c r="M48" s="36" t="s">
        <v>141</v>
      </c>
      <c r="N48" s="37" t="str">
        <f t="shared" si="2"/>
        <v>-</v>
      </c>
    </row>
    <row r="49" spans="1:14" ht="24.95" customHeight="1">
      <c r="A49" s="19" t="s">
        <v>135</v>
      </c>
      <c r="B49" s="35"/>
      <c r="C49" s="14"/>
      <c r="D49" s="15"/>
      <c r="E49" s="10"/>
      <c r="F49" s="10"/>
      <c r="G49" s="10"/>
      <c r="H49" s="10"/>
      <c r="I49" s="11"/>
      <c r="J49" s="12"/>
      <c r="K49" s="13">
        <f t="shared" si="0"/>
        <v>0</v>
      </c>
      <c r="L49" s="13">
        <f t="shared" si="1"/>
        <v>0</v>
      </c>
      <c r="M49" s="36" t="s">
        <v>129</v>
      </c>
      <c r="N49" s="37" t="str">
        <f t="shared" si="2"/>
        <v>-</v>
      </c>
    </row>
    <row r="50" spans="1:14" ht="24.95" customHeight="1">
      <c r="A50" s="19" t="s">
        <v>24</v>
      </c>
      <c r="B50" s="35"/>
      <c r="C50" s="20"/>
      <c r="D50" s="21"/>
      <c r="E50" s="10"/>
      <c r="F50" s="10"/>
      <c r="G50" s="10"/>
      <c r="H50" s="10"/>
      <c r="I50" s="11"/>
      <c r="J50" s="12"/>
      <c r="K50" s="13">
        <f t="shared" si="0"/>
        <v>0</v>
      </c>
      <c r="L50" s="13">
        <f t="shared" si="1"/>
        <v>0</v>
      </c>
      <c r="M50" s="36" t="s">
        <v>129</v>
      </c>
      <c r="N50" s="37" t="str">
        <f t="shared" si="2"/>
        <v>-</v>
      </c>
    </row>
    <row r="51" spans="1:14" ht="24.95" customHeight="1">
      <c r="A51" s="19" t="s">
        <v>25</v>
      </c>
      <c r="B51" s="35"/>
      <c r="C51" s="20"/>
      <c r="D51" s="21"/>
      <c r="E51" s="10"/>
      <c r="F51" s="10"/>
      <c r="G51" s="10"/>
      <c r="H51" s="10"/>
      <c r="I51" s="11"/>
      <c r="J51" s="12"/>
      <c r="K51" s="13">
        <f t="shared" si="0"/>
        <v>0</v>
      </c>
      <c r="L51" s="13">
        <f t="shared" si="1"/>
        <v>0</v>
      </c>
      <c r="M51" s="36" t="s">
        <v>141</v>
      </c>
      <c r="N51" s="37" t="str">
        <f t="shared" si="2"/>
        <v>-</v>
      </c>
    </row>
    <row r="52" spans="1:14" ht="24.95" customHeight="1">
      <c r="A52" s="19" t="s">
        <v>136</v>
      </c>
      <c r="B52" s="35"/>
      <c r="C52" s="8"/>
      <c r="D52" s="9"/>
      <c r="E52" s="23"/>
      <c r="F52" s="10"/>
      <c r="G52" s="10"/>
      <c r="H52" s="10"/>
      <c r="I52" s="11"/>
      <c r="J52" s="12"/>
      <c r="K52" s="13">
        <f t="shared" si="0"/>
        <v>0</v>
      </c>
      <c r="L52" s="13">
        <f t="shared" si="1"/>
        <v>0</v>
      </c>
      <c r="M52" s="36" t="s">
        <v>141</v>
      </c>
      <c r="N52" s="37" t="str">
        <f t="shared" si="2"/>
        <v>-</v>
      </c>
    </row>
    <row r="53" spans="1:14" ht="24.95" customHeight="1">
      <c r="A53" s="19" t="s">
        <v>26</v>
      </c>
      <c r="B53" s="35"/>
      <c r="C53" s="8"/>
      <c r="D53" s="9"/>
      <c r="E53" s="10"/>
      <c r="F53" s="10"/>
      <c r="G53" s="10"/>
      <c r="H53" s="10"/>
      <c r="I53" s="11"/>
      <c r="J53" s="12"/>
      <c r="K53" s="13">
        <f t="shared" si="0"/>
        <v>0</v>
      </c>
      <c r="L53" s="13">
        <f t="shared" si="1"/>
        <v>0</v>
      </c>
      <c r="M53" s="36" t="s">
        <v>141</v>
      </c>
      <c r="N53" s="37" t="str">
        <f t="shared" si="2"/>
        <v>-</v>
      </c>
    </row>
    <row r="54" spans="1:14" ht="24.95" customHeight="1" thickBot="1">
      <c r="A54" s="19" t="s">
        <v>27</v>
      </c>
      <c r="B54" s="42"/>
      <c r="C54" s="43"/>
      <c r="D54" s="44"/>
      <c r="E54" s="71"/>
      <c r="F54" s="72"/>
      <c r="G54" s="72"/>
      <c r="H54" s="72"/>
      <c r="I54" s="45"/>
      <c r="J54" s="46"/>
      <c r="K54" s="47">
        <f t="shared" si="0"/>
        <v>0</v>
      </c>
      <c r="L54" s="47">
        <f t="shared" si="1"/>
        <v>0</v>
      </c>
      <c r="M54" s="48" t="s">
        <v>141</v>
      </c>
      <c r="N54" s="37" t="str">
        <f t="shared" si="2"/>
        <v>-</v>
      </c>
    </row>
    <row r="55" spans="1:14" ht="24.95" customHeight="1" thickBot="1">
      <c r="A55" s="123" t="s">
        <v>14</v>
      </c>
      <c r="B55" s="124"/>
      <c r="C55" s="124"/>
      <c r="D55" s="125"/>
      <c r="E55" s="50">
        <f>SUM(E11:E54)/1100</f>
        <v>0</v>
      </c>
      <c r="F55" s="50">
        <f t="shared" ref="F55:H55" si="3">SUM(F11:F54)/1100</f>
        <v>0</v>
      </c>
      <c r="G55" s="50">
        <f t="shared" si="3"/>
        <v>0</v>
      </c>
      <c r="H55" s="50">
        <f t="shared" si="3"/>
        <v>0</v>
      </c>
      <c r="I55" s="50">
        <f>SUM(I11:I54)/4400</f>
        <v>0</v>
      </c>
      <c r="J55" s="51"/>
      <c r="K55" s="51"/>
      <c r="L55" s="52"/>
      <c r="M55" s="53"/>
      <c r="N55" s="54"/>
    </row>
    <row r="56" spans="1:14" ht="15.75">
      <c r="A56" s="5"/>
      <c r="B56" s="6"/>
      <c r="C56" s="24"/>
      <c r="D56" s="25"/>
      <c r="E56" s="6"/>
      <c r="F56" s="6"/>
      <c r="G56" s="6"/>
      <c r="H56" s="6"/>
      <c r="I56" s="7"/>
      <c r="J56" s="7"/>
      <c r="K56" s="7"/>
      <c r="L56" s="7"/>
      <c r="M56" s="7"/>
      <c r="N56" s="28"/>
    </row>
    <row r="57" spans="1:14" ht="20.25" customHeight="1">
      <c r="A57" s="126" t="s">
        <v>130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</row>
    <row r="59" spans="1:14" ht="20.25">
      <c r="C59" s="26" t="s">
        <v>112</v>
      </c>
      <c r="D59" s="27" t="s">
        <v>89</v>
      </c>
      <c r="K59" s="75" t="s">
        <v>142</v>
      </c>
      <c r="M59" s="75" t="s">
        <v>143</v>
      </c>
    </row>
  </sheetData>
  <sheetProtection selectLockedCells="1"/>
  <mergeCells count="22">
    <mergeCell ref="A55:D55"/>
    <mergeCell ref="A57:N57"/>
    <mergeCell ref="I7:I9"/>
    <mergeCell ref="J7:J10"/>
    <mergeCell ref="K7:K10"/>
    <mergeCell ref="L7:L10"/>
    <mergeCell ref="M7:M10"/>
    <mergeCell ref="N7:N10"/>
    <mergeCell ref="A7:A10"/>
    <mergeCell ref="B7:B10"/>
    <mergeCell ref="C7:C10"/>
    <mergeCell ref="D7:D10"/>
    <mergeCell ref="E7:H7"/>
    <mergeCell ref="E8:E9"/>
    <mergeCell ref="F8:F9"/>
    <mergeCell ref="G8:G9"/>
    <mergeCell ref="H8:H9"/>
    <mergeCell ref="A1:N1"/>
    <mergeCell ref="A2:N2"/>
    <mergeCell ref="A3:N3"/>
    <mergeCell ref="A4:N4"/>
    <mergeCell ref="A5:N5"/>
  </mergeCells>
  <conditionalFormatting sqref="E11:H54">
    <cfRule type="cellIs" dxfId="59" priority="15" stopIfTrue="1" operator="equal">
      <formula>14</formula>
    </cfRule>
    <cfRule type="cellIs" dxfId="58" priority="16" stopIfTrue="1" operator="equal">
      <formula>15</formula>
    </cfRule>
    <cfRule type="cellIs" dxfId="57" priority="17" stopIfTrue="1" operator="equal">
      <formula>23</formula>
    </cfRule>
    <cfRule type="cellIs" dxfId="56" priority="18" stopIfTrue="1" operator="equal">
      <formula>25</formula>
    </cfRule>
    <cfRule type="cellIs" dxfId="55" priority="19" stopIfTrue="1" operator="equal">
      <formula>24</formula>
    </cfRule>
    <cfRule type="cellIs" dxfId="54" priority="20" stopIfTrue="1" operator="equal">
      <formula>25</formula>
    </cfRule>
    <cfRule type="cellIs" dxfId="53" priority="27" stopIfTrue="1" operator="equal">
      <formula>15</formula>
    </cfRule>
    <cfRule type="cellIs" dxfId="52" priority="29" stopIfTrue="1" operator="equal">
      <formula>15</formula>
    </cfRule>
    <cfRule type="cellIs" dxfId="51" priority="30" stopIfTrue="1" operator="equal">
      <formula>15</formula>
    </cfRule>
  </conditionalFormatting>
  <conditionalFormatting sqref="I11:J54">
    <cfRule type="cellIs" dxfId="50" priority="28" stopIfTrue="1" operator="equal">
      <formula>200</formula>
    </cfRule>
  </conditionalFormatting>
  <conditionalFormatting sqref="H39:H43 E11:G54">
    <cfRule type="cellIs" dxfId="49" priority="24" stopIfTrue="1" operator="equal">
      <formula>29</formula>
    </cfRule>
    <cfRule type="cellIs" dxfId="48" priority="25" stopIfTrue="1" operator="equal">
      <formula>30</formula>
    </cfRule>
    <cfRule type="cellIs" dxfId="47" priority="26" stopIfTrue="1" operator="equal">
      <formula>31</formula>
    </cfRule>
  </conditionalFormatting>
  <conditionalFormatting sqref="G35:G39 H11:H54">
    <cfRule type="cellIs" dxfId="46" priority="21" stopIfTrue="1" operator="equal">
      <formula>30</formula>
    </cfRule>
    <cfRule type="cellIs" dxfId="45" priority="22" stopIfTrue="1" operator="equal">
      <formula>31</formula>
    </cfRule>
    <cfRule type="cellIs" dxfId="44" priority="23" stopIfTrue="1" operator="equal">
      <formula>32</formula>
    </cfRule>
  </conditionalFormatting>
  <conditionalFormatting sqref="I11:I54">
    <cfRule type="cellIs" dxfId="43" priority="1" operator="between">
      <formula>91</formula>
      <formula>100</formula>
    </cfRule>
    <cfRule type="cellIs" dxfId="42" priority="2" operator="between">
      <formula>86</formula>
      <formula>90</formula>
    </cfRule>
    <cfRule type="cellIs" dxfId="41" priority="3" operator="between">
      <formula>80</formula>
      <formula>85</formula>
    </cfRule>
    <cfRule type="cellIs" dxfId="40" priority="4" operator="between">
      <formula>70</formula>
      <formula>79</formula>
    </cfRule>
    <cfRule type="cellIs" dxfId="39" priority="5" operator="between">
      <formula>70</formula>
      <formula>79</formula>
    </cfRule>
    <cfRule type="cellIs" dxfId="38" priority="10" operator="between">
      <formula>70</formula>
      <formula>79</formula>
    </cfRule>
    <cfRule type="cellIs" dxfId="37" priority="11" operator="between">
      <formula>70</formula>
      <formula>79</formula>
    </cfRule>
    <cfRule type="cellIs" dxfId="36" priority="12" operator="between">
      <formula>80</formula>
      <formula>85</formula>
    </cfRule>
    <cfRule type="cellIs" dxfId="35" priority="13" operator="between">
      <formula>86</formula>
      <formula>90</formula>
    </cfRule>
    <cfRule type="cellIs" dxfId="34" priority="14" operator="between">
      <formula>91</formula>
      <formula>100</formula>
    </cfRule>
  </conditionalFormatting>
  <conditionalFormatting sqref="N11:N55">
    <cfRule type="cellIs" dxfId="33" priority="7" operator="equal">
      <formula>"II."</formula>
    </cfRule>
    <cfRule type="cellIs" dxfId="32" priority="8" operator="equal">
      <formula>"I."</formula>
    </cfRule>
    <cfRule type="cellIs" dxfId="31" priority="9" operator="equal">
      <formula>"MS"</formula>
    </cfRule>
  </conditionalFormatting>
  <conditionalFormatting sqref="N11:N54">
    <cfRule type="cellIs" dxfId="30" priority="6" operator="equal">
      <formula>"III."</formula>
    </cfRule>
  </conditionalFormatting>
  <printOptions horizontalCentered="1" verticalCentered="1"/>
  <pageMargins left="0" right="0" top="0" bottom="0" header="0" footer="0"/>
  <pageSetup paperSize="9" scale="58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9"/>
  <sheetViews>
    <sheetView zoomScaleNormal="100" workbookViewId="0">
      <selection activeCell="L59" sqref="L59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26.85546875" style="1" customWidth="1"/>
    <col min="4" max="4" width="19.5703125" style="3" customWidth="1"/>
    <col min="5" max="8" width="9.85546875" style="1" bestFit="1" customWidth="1"/>
    <col min="9" max="9" width="9.140625" style="1" customWidth="1"/>
    <col min="10" max="10" width="7.5703125" style="1" customWidth="1"/>
    <col min="11" max="11" width="10" style="1" customWidth="1"/>
    <col min="12" max="13" width="8.85546875" style="1" customWidth="1"/>
    <col min="14" max="14" width="8.85546875" style="4" customWidth="1"/>
    <col min="15" max="16384" width="9.140625" style="1"/>
  </cols>
  <sheetData>
    <row r="1" spans="1:14" ht="26.25">
      <c r="A1" s="89" t="s">
        <v>82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0.25">
      <c r="A2" s="90" t="s">
        <v>131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20.25">
      <c r="A3" s="90" t="s">
        <v>48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.75">
      <c r="A4" s="91" t="s">
        <v>61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8">
      <c r="A5" s="91" t="s">
        <v>118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9.5" thickBot="1">
      <c r="A6" s="33"/>
      <c r="B6" s="33"/>
      <c r="C6" s="33"/>
      <c r="D6" s="2"/>
      <c r="E6" s="29"/>
      <c r="F6" s="30"/>
      <c r="G6" s="31"/>
      <c r="H6" s="32"/>
      <c r="I6" s="29"/>
      <c r="J6" s="30"/>
      <c r="K6" s="29"/>
      <c r="L6" s="30"/>
      <c r="M6" s="31"/>
      <c r="N6" s="32"/>
    </row>
    <row r="7" spans="1:14" ht="26.25" customHeight="1">
      <c r="A7" s="95" t="s">
        <v>29</v>
      </c>
      <c r="B7" s="98" t="s">
        <v>30</v>
      </c>
      <c r="C7" s="101" t="s">
        <v>107</v>
      </c>
      <c r="D7" s="104" t="s">
        <v>62</v>
      </c>
      <c r="E7" s="107" t="s">
        <v>28</v>
      </c>
      <c r="F7" s="108"/>
      <c r="G7" s="108"/>
      <c r="H7" s="108"/>
      <c r="I7" s="111" t="s">
        <v>108</v>
      </c>
      <c r="J7" s="114" t="s">
        <v>90</v>
      </c>
      <c r="K7" s="117" t="s">
        <v>31</v>
      </c>
      <c r="L7" s="114" t="s">
        <v>52</v>
      </c>
      <c r="M7" s="120" t="s">
        <v>6</v>
      </c>
      <c r="N7" s="92" t="s">
        <v>114</v>
      </c>
    </row>
    <row r="8" spans="1:14" ht="12.75" customHeight="1">
      <c r="A8" s="96"/>
      <c r="B8" s="99"/>
      <c r="C8" s="102"/>
      <c r="D8" s="105"/>
      <c r="E8" s="109" t="s">
        <v>49</v>
      </c>
      <c r="F8" s="109" t="s">
        <v>50</v>
      </c>
      <c r="G8" s="109" t="s">
        <v>43</v>
      </c>
      <c r="H8" s="109" t="s">
        <v>51</v>
      </c>
      <c r="I8" s="112"/>
      <c r="J8" s="115"/>
      <c r="K8" s="118"/>
      <c r="L8" s="115"/>
      <c r="M8" s="121"/>
      <c r="N8" s="93"/>
    </row>
    <row r="9" spans="1:14" ht="26.25" customHeight="1">
      <c r="A9" s="96"/>
      <c r="B9" s="99"/>
      <c r="C9" s="102"/>
      <c r="D9" s="105"/>
      <c r="E9" s="110"/>
      <c r="F9" s="110"/>
      <c r="G9" s="110"/>
      <c r="H9" s="110"/>
      <c r="I9" s="113"/>
      <c r="J9" s="115"/>
      <c r="K9" s="118"/>
      <c r="L9" s="115"/>
      <c r="M9" s="121"/>
      <c r="N9" s="93"/>
    </row>
    <row r="10" spans="1:14" ht="27" customHeight="1" thickBot="1">
      <c r="A10" s="96"/>
      <c r="B10" s="99"/>
      <c r="C10" s="102"/>
      <c r="D10" s="105"/>
      <c r="E10" s="56">
        <v>25</v>
      </c>
      <c r="F10" s="56">
        <v>25</v>
      </c>
      <c r="G10" s="56">
        <v>25</v>
      </c>
      <c r="H10" s="56">
        <v>25</v>
      </c>
      <c r="I10" s="57" t="s">
        <v>53</v>
      </c>
      <c r="J10" s="115"/>
      <c r="K10" s="118"/>
      <c r="L10" s="115"/>
      <c r="M10" s="121"/>
      <c r="N10" s="93"/>
    </row>
    <row r="11" spans="1:14" ht="24.95" customHeight="1">
      <c r="A11" s="19" t="s">
        <v>0</v>
      </c>
      <c r="B11" s="58">
        <v>27</v>
      </c>
      <c r="C11" s="59" t="s">
        <v>32</v>
      </c>
      <c r="D11" s="60" t="s">
        <v>70</v>
      </c>
      <c r="E11" s="61">
        <v>23</v>
      </c>
      <c r="F11" s="61">
        <v>24</v>
      </c>
      <c r="G11" s="61">
        <v>25</v>
      </c>
      <c r="H11" s="61">
        <v>25</v>
      </c>
      <c r="I11" s="62">
        <f t="shared" ref="I11:I54" si="0">SUM(E11:H11)</f>
        <v>97</v>
      </c>
      <c r="J11" s="63"/>
      <c r="K11" s="64">
        <f t="shared" ref="K11:K54" si="1">I11/100</f>
        <v>0.97</v>
      </c>
      <c r="L11" s="65">
        <f t="shared" ref="L11:L54" si="2">I11/97</f>
        <v>1</v>
      </c>
      <c r="M11" s="66" t="s">
        <v>77</v>
      </c>
      <c r="N11" s="67" t="str">
        <f t="shared" ref="N11:N54" si="3">IF(I11&gt;90,"MS",IF(I11&gt;85,"I.",IF(I11&gt;79,"II.",IF(I11&gt;69,"III.","-"))))</f>
        <v>MS</v>
      </c>
    </row>
    <row r="12" spans="1:14" ht="24.95" customHeight="1">
      <c r="A12" s="19" t="s">
        <v>1</v>
      </c>
      <c r="B12" s="35">
        <v>33</v>
      </c>
      <c r="C12" s="8" t="s">
        <v>126</v>
      </c>
      <c r="D12" s="9" t="s">
        <v>74</v>
      </c>
      <c r="E12" s="10">
        <v>24</v>
      </c>
      <c r="F12" s="10">
        <v>22</v>
      </c>
      <c r="G12" s="10">
        <v>21</v>
      </c>
      <c r="H12" s="10">
        <v>22</v>
      </c>
      <c r="I12" s="11">
        <f t="shared" si="0"/>
        <v>89</v>
      </c>
      <c r="J12" s="12"/>
      <c r="K12" s="13">
        <f t="shared" si="1"/>
        <v>0.89</v>
      </c>
      <c r="L12" s="13">
        <f t="shared" si="2"/>
        <v>0.91752577319587625</v>
      </c>
      <c r="M12" s="36" t="s">
        <v>109</v>
      </c>
      <c r="N12" s="37" t="str">
        <f t="shared" si="3"/>
        <v>I.</v>
      </c>
    </row>
    <row r="13" spans="1:14" ht="24.95" customHeight="1">
      <c r="A13" s="34" t="s">
        <v>2</v>
      </c>
      <c r="B13" s="35">
        <v>35</v>
      </c>
      <c r="C13" s="14" t="s">
        <v>87</v>
      </c>
      <c r="D13" s="15" t="s">
        <v>39</v>
      </c>
      <c r="E13" s="16">
        <v>23</v>
      </c>
      <c r="F13" s="16">
        <v>23</v>
      </c>
      <c r="G13" s="16">
        <v>21</v>
      </c>
      <c r="H13" s="16">
        <v>21</v>
      </c>
      <c r="I13" s="11">
        <f t="shared" si="0"/>
        <v>88</v>
      </c>
      <c r="J13" s="12" t="s">
        <v>119</v>
      </c>
      <c r="K13" s="13">
        <f t="shared" si="1"/>
        <v>0.88</v>
      </c>
      <c r="L13" s="13">
        <f t="shared" si="2"/>
        <v>0.90721649484536082</v>
      </c>
      <c r="M13" s="39" t="s">
        <v>77</v>
      </c>
      <c r="N13" s="37" t="str">
        <f t="shared" si="3"/>
        <v>I.</v>
      </c>
    </row>
    <row r="14" spans="1:14" ht="24.95" customHeight="1">
      <c r="A14" s="38" t="s">
        <v>3</v>
      </c>
      <c r="B14" s="35">
        <v>42</v>
      </c>
      <c r="C14" s="20" t="s">
        <v>120</v>
      </c>
      <c r="D14" s="21" t="s">
        <v>39</v>
      </c>
      <c r="E14" s="10">
        <v>20</v>
      </c>
      <c r="F14" s="10">
        <v>21</v>
      </c>
      <c r="G14" s="10">
        <v>24</v>
      </c>
      <c r="H14" s="10">
        <v>23</v>
      </c>
      <c r="I14" s="11">
        <f t="shared" si="0"/>
        <v>88</v>
      </c>
      <c r="J14" s="12" t="s">
        <v>121</v>
      </c>
      <c r="K14" s="13">
        <f t="shared" si="1"/>
        <v>0.88</v>
      </c>
      <c r="L14" s="13">
        <f t="shared" si="2"/>
        <v>0.90721649484536082</v>
      </c>
      <c r="M14" s="36" t="s">
        <v>77</v>
      </c>
      <c r="N14" s="37" t="str">
        <f t="shared" si="3"/>
        <v>I.</v>
      </c>
    </row>
    <row r="15" spans="1:14" ht="24.75" customHeight="1">
      <c r="A15" s="19" t="s">
        <v>4</v>
      </c>
      <c r="B15" s="68">
        <v>2</v>
      </c>
      <c r="C15" s="8" t="s">
        <v>55</v>
      </c>
      <c r="D15" s="9" t="s">
        <v>63</v>
      </c>
      <c r="E15" s="10">
        <v>21</v>
      </c>
      <c r="F15" s="10">
        <v>23</v>
      </c>
      <c r="G15" s="10">
        <v>22</v>
      </c>
      <c r="H15" s="10">
        <v>22</v>
      </c>
      <c r="I15" s="11">
        <f t="shared" si="0"/>
        <v>88</v>
      </c>
      <c r="J15" s="12">
        <v>21</v>
      </c>
      <c r="K15" s="13">
        <f t="shared" si="1"/>
        <v>0.88</v>
      </c>
      <c r="L15" s="13">
        <f t="shared" si="2"/>
        <v>0.90721649484536082</v>
      </c>
      <c r="M15" s="36" t="s">
        <v>77</v>
      </c>
      <c r="N15" s="37" t="str">
        <f t="shared" si="3"/>
        <v>I.</v>
      </c>
    </row>
    <row r="16" spans="1:14" ht="24.95" customHeight="1">
      <c r="A16" s="19" t="s">
        <v>92</v>
      </c>
      <c r="B16" s="35">
        <v>20</v>
      </c>
      <c r="C16" s="8" t="s">
        <v>127</v>
      </c>
      <c r="D16" s="9" t="s">
        <v>74</v>
      </c>
      <c r="E16" s="16">
        <v>23</v>
      </c>
      <c r="F16" s="16">
        <v>23</v>
      </c>
      <c r="G16" s="16">
        <v>21</v>
      </c>
      <c r="H16" s="16">
        <v>21</v>
      </c>
      <c r="I16" s="11">
        <f t="shared" si="0"/>
        <v>88</v>
      </c>
      <c r="J16" s="12"/>
      <c r="K16" s="13">
        <f t="shared" si="1"/>
        <v>0.88</v>
      </c>
      <c r="L16" s="13">
        <f t="shared" si="2"/>
        <v>0.90721649484536082</v>
      </c>
      <c r="M16" s="36" t="s">
        <v>109</v>
      </c>
      <c r="N16" s="37" t="str">
        <f t="shared" si="3"/>
        <v>I.</v>
      </c>
    </row>
    <row r="17" spans="1:14" ht="24.95" customHeight="1">
      <c r="A17" s="19" t="s">
        <v>93</v>
      </c>
      <c r="B17" s="35">
        <v>11</v>
      </c>
      <c r="C17" s="8" t="s">
        <v>128</v>
      </c>
      <c r="D17" s="9" t="s">
        <v>74</v>
      </c>
      <c r="E17" s="10">
        <v>20</v>
      </c>
      <c r="F17" s="10">
        <v>24</v>
      </c>
      <c r="G17" s="10">
        <v>22</v>
      </c>
      <c r="H17" s="10">
        <v>20</v>
      </c>
      <c r="I17" s="11">
        <f t="shared" si="0"/>
        <v>86</v>
      </c>
      <c r="J17" s="12">
        <v>19</v>
      </c>
      <c r="K17" s="13">
        <f t="shared" si="1"/>
        <v>0.86</v>
      </c>
      <c r="L17" s="13">
        <f t="shared" si="2"/>
        <v>0.88659793814432986</v>
      </c>
      <c r="M17" s="36" t="s">
        <v>109</v>
      </c>
      <c r="N17" s="37" t="str">
        <f t="shared" si="3"/>
        <v>I.</v>
      </c>
    </row>
    <row r="18" spans="1:14" ht="24.95" customHeight="1">
      <c r="A18" s="19" t="s">
        <v>94</v>
      </c>
      <c r="B18" s="35">
        <v>46</v>
      </c>
      <c r="C18" s="20" t="s">
        <v>73</v>
      </c>
      <c r="D18" s="21" t="s">
        <v>74</v>
      </c>
      <c r="E18" s="16">
        <v>21</v>
      </c>
      <c r="F18" s="16">
        <v>20</v>
      </c>
      <c r="G18" s="16">
        <v>22</v>
      </c>
      <c r="H18" s="16">
        <v>23</v>
      </c>
      <c r="I18" s="11">
        <f t="shared" si="0"/>
        <v>86</v>
      </c>
      <c r="J18" s="12">
        <v>17</v>
      </c>
      <c r="K18" s="13">
        <f t="shared" si="1"/>
        <v>0.86</v>
      </c>
      <c r="L18" s="13">
        <f t="shared" si="2"/>
        <v>0.88659793814432986</v>
      </c>
      <c r="M18" s="40" t="s">
        <v>109</v>
      </c>
      <c r="N18" s="37" t="str">
        <f t="shared" si="3"/>
        <v>I.</v>
      </c>
    </row>
    <row r="19" spans="1:14" ht="24.95" customHeight="1">
      <c r="A19" s="34" t="s">
        <v>5</v>
      </c>
      <c r="B19" s="35">
        <v>29</v>
      </c>
      <c r="C19" s="8" t="s">
        <v>122</v>
      </c>
      <c r="D19" s="9" t="s">
        <v>35</v>
      </c>
      <c r="E19" s="10">
        <v>22</v>
      </c>
      <c r="F19" s="10">
        <v>21</v>
      </c>
      <c r="G19" s="10">
        <v>21</v>
      </c>
      <c r="H19" s="10">
        <v>22</v>
      </c>
      <c r="I19" s="11">
        <f t="shared" si="0"/>
        <v>86</v>
      </c>
      <c r="J19" s="12"/>
      <c r="K19" s="13">
        <f t="shared" si="1"/>
        <v>0.86</v>
      </c>
      <c r="L19" s="13">
        <f t="shared" si="2"/>
        <v>0.88659793814432986</v>
      </c>
      <c r="M19" s="36" t="s">
        <v>77</v>
      </c>
      <c r="N19" s="37" t="str">
        <f t="shared" si="3"/>
        <v>I.</v>
      </c>
    </row>
    <row r="20" spans="1:14" ht="24.95" customHeight="1">
      <c r="A20" s="38" t="s">
        <v>95</v>
      </c>
      <c r="B20" s="35">
        <v>37</v>
      </c>
      <c r="C20" s="14" t="s">
        <v>81</v>
      </c>
      <c r="D20" s="15" t="s">
        <v>44</v>
      </c>
      <c r="E20" s="10">
        <v>20</v>
      </c>
      <c r="F20" s="10">
        <v>22</v>
      </c>
      <c r="G20" s="10">
        <v>20</v>
      </c>
      <c r="H20" s="10">
        <v>23</v>
      </c>
      <c r="I20" s="11">
        <f t="shared" si="0"/>
        <v>85</v>
      </c>
      <c r="J20" s="12"/>
      <c r="K20" s="13">
        <f t="shared" si="1"/>
        <v>0.85</v>
      </c>
      <c r="L20" s="13">
        <f t="shared" si="2"/>
        <v>0.87628865979381443</v>
      </c>
      <c r="M20" s="39" t="s">
        <v>129</v>
      </c>
      <c r="N20" s="37" t="str">
        <f t="shared" si="3"/>
        <v>II.</v>
      </c>
    </row>
    <row r="21" spans="1:14" ht="24.95" customHeight="1">
      <c r="A21" s="19" t="s">
        <v>96</v>
      </c>
      <c r="B21" s="35">
        <v>13</v>
      </c>
      <c r="C21" s="20" t="s">
        <v>60</v>
      </c>
      <c r="D21" s="21" t="s">
        <v>47</v>
      </c>
      <c r="E21" s="16">
        <v>21</v>
      </c>
      <c r="F21" s="16">
        <v>21</v>
      </c>
      <c r="G21" s="16">
        <v>22</v>
      </c>
      <c r="H21" s="16">
        <v>21</v>
      </c>
      <c r="I21" s="11">
        <f t="shared" si="0"/>
        <v>85</v>
      </c>
      <c r="J21" s="12"/>
      <c r="K21" s="13">
        <f t="shared" si="1"/>
        <v>0.85</v>
      </c>
      <c r="L21" s="13">
        <f t="shared" si="2"/>
        <v>0.87628865979381443</v>
      </c>
      <c r="M21" s="36" t="s">
        <v>77</v>
      </c>
      <c r="N21" s="37" t="str">
        <f t="shared" si="3"/>
        <v>II.</v>
      </c>
    </row>
    <row r="22" spans="1:14" ht="24.95" customHeight="1">
      <c r="A22" s="19" t="s">
        <v>98</v>
      </c>
      <c r="B22" s="35">
        <v>38</v>
      </c>
      <c r="C22" s="8" t="s">
        <v>38</v>
      </c>
      <c r="D22" s="9" t="s">
        <v>74</v>
      </c>
      <c r="E22" s="16">
        <v>24</v>
      </c>
      <c r="F22" s="16">
        <v>19</v>
      </c>
      <c r="G22" s="16">
        <v>18</v>
      </c>
      <c r="H22" s="16">
        <v>23</v>
      </c>
      <c r="I22" s="11">
        <f t="shared" si="0"/>
        <v>84</v>
      </c>
      <c r="J22" s="12"/>
      <c r="K22" s="13">
        <f t="shared" si="1"/>
        <v>0.84</v>
      </c>
      <c r="L22" s="13">
        <f t="shared" si="2"/>
        <v>0.865979381443299</v>
      </c>
      <c r="M22" s="36" t="s">
        <v>109</v>
      </c>
      <c r="N22" s="37" t="str">
        <f t="shared" si="3"/>
        <v>II.</v>
      </c>
    </row>
    <row r="23" spans="1:14" ht="24.95" customHeight="1">
      <c r="A23" s="19" t="s">
        <v>99</v>
      </c>
      <c r="B23" s="35">
        <v>39</v>
      </c>
      <c r="C23" s="8" t="s">
        <v>33</v>
      </c>
      <c r="D23" s="9" t="s">
        <v>41</v>
      </c>
      <c r="E23" s="16">
        <v>23</v>
      </c>
      <c r="F23" s="16">
        <v>18</v>
      </c>
      <c r="G23" s="16">
        <v>22</v>
      </c>
      <c r="H23" s="16">
        <v>21</v>
      </c>
      <c r="I23" s="11">
        <f t="shared" si="0"/>
        <v>84</v>
      </c>
      <c r="J23" s="12"/>
      <c r="K23" s="13">
        <f t="shared" si="1"/>
        <v>0.84</v>
      </c>
      <c r="L23" s="13">
        <f t="shared" si="2"/>
        <v>0.865979381443299</v>
      </c>
      <c r="M23" s="36" t="s">
        <v>77</v>
      </c>
      <c r="N23" s="37" t="str">
        <f t="shared" si="3"/>
        <v>II.</v>
      </c>
    </row>
    <row r="24" spans="1:14" ht="24.95" customHeight="1">
      <c r="A24" s="19" t="s">
        <v>7</v>
      </c>
      <c r="B24" s="35">
        <v>36</v>
      </c>
      <c r="C24" s="14" t="s">
        <v>75</v>
      </c>
      <c r="D24" s="15" t="s">
        <v>39</v>
      </c>
      <c r="E24" s="10">
        <v>20</v>
      </c>
      <c r="F24" s="10">
        <v>23</v>
      </c>
      <c r="G24" s="10">
        <v>21</v>
      </c>
      <c r="H24" s="10">
        <v>20</v>
      </c>
      <c r="I24" s="11">
        <f t="shared" si="0"/>
        <v>84</v>
      </c>
      <c r="J24" s="12"/>
      <c r="K24" s="13">
        <f t="shared" si="1"/>
        <v>0.84</v>
      </c>
      <c r="L24" s="13">
        <f t="shared" si="2"/>
        <v>0.865979381443299</v>
      </c>
      <c r="M24" s="39" t="s">
        <v>79</v>
      </c>
      <c r="N24" s="37" t="str">
        <f t="shared" si="3"/>
        <v>II.</v>
      </c>
    </row>
    <row r="25" spans="1:14" ht="24.95" customHeight="1">
      <c r="A25" s="34" t="s">
        <v>100</v>
      </c>
      <c r="B25" s="35">
        <v>8</v>
      </c>
      <c r="C25" s="14" t="s">
        <v>76</v>
      </c>
      <c r="D25" s="15" t="s">
        <v>74</v>
      </c>
      <c r="E25" s="10">
        <v>21</v>
      </c>
      <c r="F25" s="10">
        <v>19</v>
      </c>
      <c r="G25" s="10">
        <v>22</v>
      </c>
      <c r="H25" s="10">
        <v>21</v>
      </c>
      <c r="I25" s="11">
        <f t="shared" si="0"/>
        <v>83</v>
      </c>
      <c r="J25" s="12"/>
      <c r="K25" s="13">
        <f t="shared" si="1"/>
        <v>0.83</v>
      </c>
      <c r="L25" s="13">
        <f t="shared" si="2"/>
        <v>0.85567010309278346</v>
      </c>
      <c r="M25" s="39" t="s">
        <v>109</v>
      </c>
      <c r="N25" s="37" t="str">
        <f t="shared" si="3"/>
        <v>II.</v>
      </c>
    </row>
    <row r="26" spans="1:14" ht="24.95" customHeight="1">
      <c r="A26" s="38" t="s">
        <v>8</v>
      </c>
      <c r="B26" s="35">
        <v>30</v>
      </c>
      <c r="C26" s="8" t="s">
        <v>78</v>
      </c>
      <c r="D26" s="9" t="s">
        <v>57</v>
      </c>
      <c r="E26" s="10">
        <v>20</v>
      </c>
      <c r="F26" s="10">
        <v>22</v>
      </c>
      <c r="G26" s="10">
        <v>20</v>
      </c>
      <c r="H26" s="10">
        <v>21</v>
      </c>
      <c r="I26" s="11">
        <f t="shared" si="0"/>
        <v>83</v>
      </c>
      <c r="J26" s="12"/>
      <c r="K26" s="13">
        <f t="shared" si="1"/>
        <v>0.83</v>
      </c>
      <c r="L26" s="13">
        <f t="shared" si="2"/>
        <v>0.85567010309278346</v>
      </c>
      <c r="M26" s="36" t="s">
        <v>129</v>
      </c>
      <c r="N26" s="37" t="str">
        <f t="shared" si="3"/>
        <v>II.</v>
      </c>
    </row>
    <row r="27" spans="1:14" ht="24.95" customHeight="1">
      <c r="A27" s="19" t="s">
        <v>101</v>
      </c>
      <c r="B27" s="35">
        <v>4</v>
      </c>
      <c r="C27" s="14" t="s">
        <v>64</v>
      </c>
      <c r="D27" s="15" t="s">
        <v>63</v>
      </c>
      <c r="E27" s="10">
        <v>18</v>
      </c>
      <c r="F27" s="10">
        <v>18</v>
      </c>
      <c r="G27" s="10">
        <v>24</v>
      </c>
      <c r="H27" s="10">
        <v>21</v>
      </c>
      <c r="I27" s="11">
        <f t="shared" si="0"/>
        <v>81</v>
      </c>
      <c r="J27" s="12"/>
      <c r="K27" s="13">
        <f t="shared" si="1"/>
        <v>0.81</v>
      </c>
      <c r="L27" s="13">
        <f t="shared" si="2"/>
        <v>0.83505154639175261</v>
      </c>
      <c r="M27" s="39" t="s">
        <v>79</v>
      </c>
      <c r="N27" s="37" t="str">
        <f t="shared" si="3"/>
        <v>II.</v>
      </c>
    </row>
    <row r="28" spans="1:14" ht="24.95" customHeight="1">
      <c r="A28" s="19" t="s">
        <v>9</v>
      </c>
      <c r="B28" s="35">
        <v>26</v>
      </c>
      <c r="C28" s="14" t="s">
        <v>71</v>
      </c>
      <c r="D28" s="15" t="s">
        <v>44</v>
      </c>
      <c r="E28" s="10">
        <v>23</v>
      </c>
      <c r="F28" s="10">
        <v>18</v>
      </c>
      <c r="G28" s="10">
        <v>19</v>
      </c>
      <c r="H28" s="10">
        <v>20</v>
      </c>
      <c r="I28" s="11">
        <f t="shared" si="0"/>
        <v>80</v>
      </c>
      <c r="J28" s="12"/>
      <c r="K28" s="13">
        <f t="shared" si="1"/>
        <v>0.8</v>
      </c>
      <c r="L28" s="13">
        <f t="shared" si="2"/>
        <v>0.82474226804123707</v>
      </c>
      <c r="M28" s="39" t="s">
        <v>77</v>
      </c>
      <c r="N28" s="37" t="str">
        <f t="shared" si="3"/>
        <v>II.</v>
      </c>
    </row>
    <row r="29" spans="1:14" ht="24.95" customHeight="1">
      <c r="A29" s="19" t="s">
        <v>10</v>
      </c>
      <c r="B29" s="35">
        <v>18</v>
      </c>
      <c r="C29" s="8" t="s">
        <v>69</v>
      </c>
      <c r="D29" s="9" t="s">
        <v>54</v>
      </c>
      <c r="E29" s="10">
        <v>23</v>
      </c>
      <c r="F29" s="10">
        <v>16</v>
      </c>
      <c r="G29" s="10">
        <v>22</v>
      </c>
      <c r="H29" s="10">
        <v>18</v>
      </c>
      <c r="I29" s="11">
        <f t="shared" si="0"/>
        <v>79</v>
      </c>
      <c r="J29" s="12"/>
      <c r="K29" s="13">
        <f t="shared" si="1"/>
        <v>0.79</v>
      </c>
      <c r="L29" s="13">
        <f t="shared" si="2"/>
        <v>0.81443298969072164</v>
      </c>
      <c r="M29" s="36" t="s">
        <v>129</v>
      </c>
      <c r="N29" s="37" t="str">
        <f t="shared" si="3"/>
        <v>III.</v>
      </c>
    </row>
    <row r="30" spans="1:14" ht="24.95" customHeight="1">
      <c r="A30" s="19" t="s">
        <v>102</v>
      </c>
      <c r="B30" s="68">
        <v>5</v>
      </c>
      <c r="C30" s="8" t="s">
        <v>97</v>
      </c>
      <c r="D30" s="9" t="s">
        <v>36</v>
      </c>
      <c r="E30" s="16">
        <v>20</v>
      </c>
      <c r="F30" s="16">
        <v>18</v>
      </c>
      <c r="G30" s="16">
        <v>18</v>
      </c>
      <c r="H30" s="16">
        <v>22</v>
      </c>
      <c r="I30" s="11">
        <f t="shared" si="0"/>
        <v>78</v>
      </c>
      <c r="J30" s="12"/>
      <c r="K30" s="13">
        <f t="shared" si="1"/>
        <v>0.78</v>
      </c>
      <c r="L30" s="13">
        <f t="shared" si="2"/>
        <v>0.80412371134020622</v>
      </c>
      <c r="M30" s="36" t="s">
        <v>79</v>
      </c>
      <c r="N30" s="37" t="str">
        <f t="shared" si="3"/>
        <v>III.</v>
      </c>
    </row>
    <row r="31" spans="1:14" ht="24.95" customHeight="1">
      <c r="A31" s="19" t="s">
        <v>11</v>
      </c>
      <c r="B31" s="35">
        <v>31</v>
      </c>
      <c r="C31" s="8" t="s">
        <v>46</v>
      </c>
      <c r="D31" s="9" t="s">
        <v>44</v>
      </c>
      <c r="E31" s="16">
        <v>17</v>
      </c>
      <c r="F31" s="16">
        <v>19</v>
      </c>
      <c r="G31" s="16">
        <v>21</v>
      </c>
      <c r="H31" s="16">
        <v>21</v>
      </c>
      <c r="I31" s="11">
        <f t="shared" si="0"/>
        <v>78</v>
      </c>
      <c r="J31" s="12"/>
      <c r="K31" s="13">
        <f t="shared" si="1"/>
        <v>0.78</v>
      </c>
      <c r="L31" s="13">
        <f t="shared" si="2"/>
        <v>0.80412371134020622</v>
      </c>
      <c r="M31" s="36" t="s">
        <v>129</v>
      </c>
      <c r="N31" s="37" t="str">
        <f t="shared" si="3"/>
        <v>III.</v>
      </c>
    </row>
    <row r="32" spans="1:14" ht="24.95" customHeight="1">
      <c r="A32" s="19" t="s">
        <v>103</v>
      </c>
      <c r="B32" s="35">
        <v>32</v>
      </c>
      <c r="C32" s="8" t="s">
        <v>123</v>
      </c>
      <c r="D32" s="9" t="s">
        <v>54</v>
      </c>
      <c r="E32" s="10">
        <v>15</v>
      </c>
      <c r="F32" s="10">
        <v>22</v>
      </c>
      <c r="G32" s="10">
        <v>18</v>
      </c>
      <c r="H32" s="10">
        <v>22</v>
      </c>
      <c r="I32" s="11">
        <f t="shared" si="0"/>
        <v>77</v>
      </c>
      <c r="J32" s="12"/>
      <c r="K32" s="13">
        <f t="shared" si="1"/>
        <v>0.77</v>
      </c>
      <c r="L32" s="13">
        <f t="shared" si="2"/>
        <v>0.79381443298969068</v>
      </c>
      <c r="M32" s="36" t="s">
        <v>79</v>
      </c>
      <c r="N32" s="37" t="str">
        <f t="shared" si="3"/>
        <v>III.</v>
      </c>
    </row>
    <row r="33" spans="1:14" ht="24.95" customHeight="1">
      <c r="A33" s="19" t="s">
        <v>104</v>
      </c>
      <c r="B33" s="35">
        <v>43</v>
      </c>
      <c r="C33" s="8" t="s">
        <v>59</v>
      </c>
      <c r="D33" s="9" t="s">
        <v>39</v>
      </c>
      <c r="E33" s="10">
        <v>19</v>
      </c>
      <c r="F33" s="10">
        <v>18</v>
      </c>
      <c r="G33" s="10">
        <v>20</v>
      </c>
      <c r="H33" s="10">
        <v>20</v>
      </c>
      <c r="I33" s="11">
        <f t="shared" si="0"/>
        <v>77</v>
      </c>
      <c r="J33" s="12"/>
      <c r="K33" s="13">
        <f t="shared" si="1"/>
        <v>0.77</v>
      </c>
      <c r="L33" s="13">
        <f t="shared" si="2"/>
        <v>0.79381443298969068</v>
      </c>
      <c r="M33" s="36" t="s">
        <v>77</v>
      </c>
      <c r="N33" s="37" t="str">
        <f t="shared" si="3"/>
        <v>III.</v>
      </c>
    </row>
    <row r="34" spans="1:14" ht="24.95" customHeight="1">
      <c r="A34" s="19" t="s">
        <v>12</v>
      </c>
      <c r="B34" s="35">
        <v>7</v>
      </c>
      <c r="C34" s="17" t="s">
        <v>68</v>
      </c>
      <c r="D34" s="15" t="s">
        <v>57</v>
      </c>
      <c r="E34" s="10">
        <v>15</v>
      </c>
      <c r="F34" s="10">
        <v>19</v>
      </c>
      <c r="G34" s="10">
        <v>21</v>
      </c>
      <c r="H34" s="10">
        <v>21</v>
      </c>
      <c r="I34" s="11">
        <f t="shared" si="0"/>
        <v>76</v>
      </c>
      <c r="J34" s="12"/>
      <c r="K34" s="13">
        <f t="shared" si="1"/>
        <v>0.76</v>
      </c>
      <c r="L34" s="13">
        <f t="shared" si="2"/>
        <v>0.78350515463917525</v>
      </c>
      <c r="M34" s="39" t="s">
        <v>79</v>
      </c>
      <c r="N34" s="37" t="str">
        <f t="shared" si="3"/>
        <v>III.</v>
      </c>
    </row>
    <row r="35" spans="1:14" ht="24.95" customHeight="1">
      <c r="A35" s="19" t="s">
        <v>13</v>
      </c>
      <c r="B35" s="35">
        <v>3</v>
      </c>
      <c r="C35" s="20" t="s">
        <v>86</v>
      </c>
      <c r="D35" s="21" t="s">
        <v>63</v>
      </c>
      <c r="E35" s="10">
        <v>20</v>
      </c>
      <c r="F35" s="10">
        <v>15</v>
      </c>
      <c r="G35" s="10">
        <v>20</v>
      </c>
      <c r="H35" s="10">
        <v>20</v>
      </c>
      <c r="I35" s="11">
        <f t="shared" si="0"/>
        <v>75</v>
      </c>
      <c r="J35" s="12"/>
      <c r="K35" s="13">
        <f t="shared" si="1"/>
        <v>0.75</v>
      </c>
      <c r="L35" s="13">
        <f t="shared" si="2"/>
        <v>0.77319587628865982</v>
      </c>
      <c r="M35" s="36" t="s">
        <v>129</v>
      </c>
      <c r="N35" s="37" t="str">
        <f t="shared" si="3"/>
        <v>III.</v>
      </c>
    </row>
    <row r="36" spans="1:14" ht="24.95" customHeight="1">
      <c r="A36" s="19" t="s">
        <v>111</v>
      </c>
      <c r="B36" s="35">
        <v>12</v>
      </c>
      <c r="C36" s="8" t="s">
        <v>45</v>
      </c>
      <c r="D36" s="9" t="s">
        <v>44</v>
      </c>
      <c r="E36" s="10">
        <v>18</v>
      </c>
      <c r="F36" s="10">
        <v>18</v>
      </c>
      <c r="G36" s="10">
        <v>22</v>
      </c>
      <c r="H36" s="10">
        <v>16</v>
      </c>
      <c r="I36" s="11">
        <f t="shared" si="0"/>
        <v>74</v>
      </c>
      <c r="J36" s="11"/>
      <c r="K36" s="22">
        <f t="shared" si="1"/>
        <v>0.74</v>
      </c>
      <c r="L36" s="13">
        <f t="shared" si="2"/>
        <v>0.76288659793814428</v>
      </c>
      <c r="M36" s="36" t="s">
        <v>129</v>
      </c>
      <c r="N36" s="37" t="str">
        <f t="shared" si="3"/>
        <v>III.</v>
      </c>
    </row>
    <row r="37" spans="1:14" ht="24.95" customHeight="1">
      <c r="A37" s="19" t="s">
        <v>132</v>
      </c>
      <c r="B37" s="35">
        <v>45</v>
      </c>
      <c r="C37" s="8" t="s">
        <v>58</v>
      </c>
      <c r="D37" s="9" t="s">
        <v>54</v>
      </c>
      <c r="E37" s="10">
        <v>19</v>
      </c>
      <c r="F37" s="10">
        <v>18</v>
      </c>
      <c r="G37" s="10">
        <v>18</v>
      </c>
      <c r="H37" s="10">
        <v>18</v>
      </c>
      <c r="I37" s="11">
        <f t="shared" si="0"/>
        <v>73</v>
      </c>
      <c r="J37" s="11"/>
      <c r="K37" s="22">
        <f t="shared" si="1"/>
        <v>0.73</v>
      </c>
      <c r="L37" s="13">
        <f t="shared" si="2"/>
        <v>0.75257731958762886</v>
      </c>
      <c r="M37" s="36" t="s">
        <v>79</v>
      </c>
      <c r="N37" s="37" t="str">
        <f t="shared" si="3"/>
        <v>III.</v>
      </c>
    </row>
    <row r="38" spans="1:14" ht="24.95" customHeight="1">
      <c r="A38" s="19" t="s">
        <v>15</v>
      </c>
      <c r="B38" s="35">
        <v>24</v>
      </c>
      <c r="C38" s="14" t="s">
        <v>72</v>
      </c>
      <c r="D38" s="15" t="s">
        <v>44</v>
      </c>
      <c r="E38" s="18">
        <v>19</v>
      </c>
      <c r="F38" s="18">
        <v>12</v>
      </c>
      <c r="G38" s="18">
        <v>21</v>
      </c>
      <c r="H38" s="18">
        <v>19</v>
      </c>
      <c r="I38" s="11">
        <f t="shared" si="0"/>
        <v>71</v>
      </c>
      <c r="J38" s="11"/>
      <c r="K38" s="22">
        <f t="shared" si="1"/>
        <v>0.71</v>
      </c>
      <c r="L38" s="13">
        <f t="shared" si="2"/>
        <v>0.73195876288659789</v>
      </c>
      <c r="M38" s="36" t="s">
        <v>129</v>
      </c>
      <c r="N38" s="37" t="str">
        <f t="shared" si="3"/>
        <v>III.</v>
      </c>
    </row>
    <row r="39" spans="1:14" ht="24.95" customHeight="1">
      <c r="A39" s="19" t="s">
        <v>16</v>
      </c>
      <c r="B39" s="35">
        <v>41</v>
      </c>
      <c r="C39" s="8" t="s">
        <v>91</v>
      </c>
      <c r="D39" s="9" t="s">
        <v>42</v>
      </c>
      <c r="E39" s="10">
        <v>11</v>
      </c>
      <c r="F39" s="10">
        <v>19</v>
      </c>
      <c r="G39" s="10">
        <v>23</v>
      </c>
      <c r="H39" s="10">
        <v>18</v>
      </c>
      <c r="I39" s="11">
        <f t="shared" si="0"/>
        <v>71</v>
      </c>
      <c r="J39" s="12"/>
      <c r="K39" s="13">
        <f t="shared" si="1"/>
        <v>0.71</v>
      </c>
      <c r="L39" s="13">
        <f t="shared" si="2"/>
        <v>0.73195876288659789</v>
      </c>
      <c r="M39" s="36" t="s">
        <v>79</v>
      </c>
      <c r="N39" s="37" t="str">
        <f t="shared" si="3"/>
        <v>III.</v>
      </c>
    </row>
    <row r="40" spans="1:14" ht="24.95" customHeight="1">
      <c r="A40" s="19" t="s">
        <v>17</v>
      </c>
      <c r="B40" s="35">
        <v>9</v>
      </c>
      <c r="C40" s="14" t="s">
        <v>80</v>
      </c>
      <c r="D40" s="15" t="s">
        <v>36</v>
      </c>
      <c r="E40" s="10">
        <v>20</v>
      </c>
      <c r="F40" s="10">
        <v>18</v>
      </c>
      <c r="G40" s="10">
        <v>17</v>
      </c>
      <c r="H40" s="10">
        <v>16</v>
      </c>
      <c r="I40" s="11">
        <f t="shared" si="0"/>
        <v>71</v>
      </c>
      <c r="J40" s="12"/>
      <c r="K40" s="13">
        <f t="shared" si="1"/>
        <v>0.71</v>
      </c>
      <c r="L40" s="13">
        <f t="shared" si="2"/>
        <v>0.73195876288659789</v>
      </c>
      <c r="M40" s="39" t="s">
        <v>79</v>
      </c>
      <c r="N40" s="37" t="str">
        <f t="shared" si="3"/>
        <v>III.</v>
      </c>
    </row>
    <row r="41" spans="1:14" ht="24.95" customHeight="1">
      <c r="A41" s="19" t="s">
        <v>133</v>
      </c>
      <c r="B41" s="35">
        <v>6</v>
      </c>
      <c r="C41" s="8" t="s">
        <v>67</v>
      </c>
      <c r="D41" s="9" t="s">
        <v>57</v>
      </c>
      <c r="E41" s="16">
        <v>14</v>
      </c>
      <c r="F41" s="16">
        <v>20</v>
      </c>
      <c r="G41" s="16">
        <v>18</v>
      </c>
      <c r="H41" s="16">
        <v>17</v>
      </c>
      <c r="I41" s="11">
        <f t="shared" si="0"/>
        <v>69</v>
      </c>
      <c r="J41" s="12"/>
      <c r="K41" s="13">
        <f t="shared" si="1"/>
        <v>0.69</v>
      </c>
      <c r="L41" s="13">
        <f t="shared" si="2"/>
        <v>0.71134020618556704</v>
      </c>
      <c r="M41" s="36" t="s">
        <v>77</v>
      </c>
      <c r="N41" s="37" t="str">
        <f t="shared" si="3"/>
        <v>-</v>
      </c>
    </row>
    <row r="42" spans="1:14" ht="24.95" customHeight="1">
      <c r="A42" s="19" t="s">
        <v>18</v>
      </c>
      <c r="B42" s="35">
        <v>10</v>
      </c>
      <c r="C42" s="20" t="s">
        <v>66</v>
      </c>
      <c r="D42" s="21" t="s">
        <v>35</v>
      </c>
      <c r="E42" s="10">
        <v>14</v>
      </c>
      <c r="F42" s="10">
        <v>19</v>
      </c>
      <c r="G42" s="10">
        <v>20</v>
      </c>
      <c r="H42" s="10">
        <v>15</v>
      </c>
      <c r="I42" s="11">
        <f t="shared" si="0"/>
        <v>68</v>
      </c>
      <c r="J42" s="12"/>
      <c r="K42" s="13">
        <f t="shared" si="1"/>
        <v>0.68</v>
      </c>
      <c r="L42" s="13">
        <f t="shared" si="2"/>
        <v>0.7010309278350515</v>
      </c>
      <c r="M42" s="36" t="s">
        <v>79</v>
      </c>
      <c r="N42" s="37" t="str">
        <f t="shared" si="3"/>
        <v>-</v>
      </c>
    </row>
    <row r="43" spans="1:14" ht="24.95" customHeight="1">
      <c r="A43" s="19" t="s">
        <v>134</v>
      </c>
      <c r="B43" s="35">
        <v>15</v>
      </c>
      <c r="C43" s="8" t="s">
        <v>85</v>
      </c>
      <c r="D43" s="21" t="s">
        <v>39</v>
      </c>
      <c r="E43" s="16">
        <v>12</v>
      </c>
      <c r="F43" s="16">
        <v>15</v>
      </c>
      <c r="G43" s="16">
        <v>18</v>
      </c>
      <c r="H43" s="16">
        <v>22</v>
      </c>
      <c r="I43" s="11">
        <f t="shared" si="0"/>
        <v>67</v>
      </c>
      <c r="J43" s="12"/>
      <c r="K43" s="13">
        <f t="shared" si="1"/>
        <v>0.67</v>
      </c>
      <c r="L43" s="13">
        <f t="shared" si="2"/>
        <v>0.69072164948453607</v>
      </c>
      <c r="M43" s="36" t="s">
        <v>79</v>
      </c>
      <c r="N43" s="37" t="str">
        <f t="shared" si="3"/>
        <v>-</v>
      </c>
    </row>
    <row r="44" spans="1:14" ht="24.95" customHeight="1">
      <c r="A44" s="19" t="s">
        <v>19</v>
      </c>
      <c r="B44" s="41">
        <v>19</v>
      </c>
      <c r="C44" s="69" t="s">
        <v>110</v>
      </c>
      <c r="D44" s="70" t="s">
        <v>106</v>
      </c>
      <c r="E44" s="23">
        <v>15</v>
      </c>
      <c r="F44" s="23">
        <v>22</v>
      </c>
      <c r="G44" s="23">
        <v>13</v>
      </c>
      <c r="H44" s="23">
        <v>17</v>
      </c>
      <c r="I44" s="11">
        <f t="shared" si="0"/>
        <v>67</v>
      </c>
      <c r="J44" s="12"/>
      <c r="K44" s="13">
        <f t="shared" si="1"/>
        <v>0.67</v>
      </c>
      <c r="L44" s="13">
        <f t="shared" si="2"/>
        <v>0.69072164948453607</v>
      </c>
      <c r="M44" s="73" t="s">
        <v>79</v>
      </c>
      <c r="N44" s="37" t="str">
        <f t="shared" si="3"/>
        <v>-</v>
      </c>
    </row>
    <row r="45" spans="1:14" ht="24.95" customHeight="1">
      <c r="A45" s="19" t="s">
        <v>20</v>
      </c>
      <c r="B45" s="35">
        <v>16</v>
      </c>
      <c r="C45" s="20" t="s">
        <v>105</v>
      </c>
      <c r="D45" s="21" t="s">
        <v>54</v>
      </c>
      <c r="E45" s="10">
        <v>18</v>
      </c>
      <c r="F45" s="10">
        <v>12</v>
      </c>
      <c r="G45" s="10">
        <v>19</v>
      </c>
      <c r="H45" s="10">
        <v>14</v>
      </c>
      <c r="I45" s="11">
        <f t="shared" si="0"/>
        <v>63</v>
      </c>
      <c r="J45" s="12"/>
      <c r="K45" s="13">
        <f t="shared" si="1"/>
        <v>0.63</v>
      </c>
      <c r="L45" s="13">
        <f t="shared" si="2"/>
        <v>0.64948453608247425</v>
      </c>
      <c r="M45" s="36" t="s">
        <v>79</v>
      </c>
      <c r="N45" s="37" t="str">
        <f t="shared" si="3"/>
        <v>-</v>
      </c>
    </row>
    <row r="46" spans="1:14" ht="24.95" customHeight="1">
      <c r="A46" s="19" t="s">
        <v>21</v>
      </c>
      <c r="B46" s="35">
        <v>21</v>
      </c>
      <c r="C46" s="8" t="s">
        <v>34</v>
      </c>
      <c r="D46" s="9" t="s">
        <v>44</v>
      </c>
      <c r="E46" s="16">
        <v>11</v>
      </c>
      <c r="F46" s="16">
        <v>18</v>
      </c>
      <c r="G46" s="16">
        <v>18</v>
      </c>
      <c r="H46" s="16">
        <v>15</v>
      </c>
      <c r="I46" s="11">
        <f t="shared" si="0"/>
        <v>62</v>
      </c>
      <c r="J46" s="12"/>
      <c r="K46" s="13">
        <f t="shared" si="1"/>
        <v>0.62</v>
      </c>
      <c r="L46" s="13">
        <f t="shared" si="2"/>
        <v>0.63917525773195871</v>
      </c>
      <c r="M46" s="36" t="s">
        <v>129</v>
      </c>
      <c r="N46" s="37" t="str">
        <f t="shared" si="3"/>
        <v>-</v>
      </c>
    </row>
    <row r="47" spans="1:14" ht="24.95" customHeight="1">
      <c r="A47" s="19" t="s">
        <v>22</v>
      </c>
      <c r="B47" s="35">
        <v>25</v>
      </c>
      <c r="C47" s="20" t="s">
        <v>113</v>
      </c>
      <c r="D47" s="21" t="s">
        <v>83</v>
      </c>
      <c r="E47" s="10">
        <v>8</v>
      </c>
      <c r="F47" s="10">
        <v>12</v>
      </c>
      <c r="G47" s="10">
        <v>19</v>
      </c>
      <c r="H47" s="10">
        <v>20</v>
      </c>
      <c r="I47" s="11">
        <f t="shared" si="0"/>
        <v>59</v>
      </c>
      <c r="J47" s="12"/>
      <c r="K47" s="13">
        <f t="shared" si="1"/>
        <v>0.59</v>
      </c>
      <c r="L47" s="13">
        <f t="shared" si="2"/>
        <v>0.60824742268041232</v>
      </c>
      <c r="M47" s="39" t="s">
        <v>79</v>
      </c>
      <c r="N47" s="37" t="str">
        <f t="shared" si="3"/>
        <v>-</v>
      </c>
    </row>
    <row r="48" spans="1:14" ht="24.95" customHeight="1">
      <c r="A48" s="19" t="s">
        <v>23</v>
      </c>
      <c r="B48" s="35">
        <v>23</v>
      </c>
      <c r="C48" s="20" t="s">
        <v>124</v>
      </c>
      <c r="D48" s="21" t="s">
        <v>44</v>
      </c>
      <c r="E48" s="16">
        <v>12</v>
      </c>
      <c r="F48" s="16">
        <v>15</v>
      </c>
      <c r="G48" s="16">
        <v>16</v>
      </c>
      <c r="H48" s="16">
        <v>15</v>
      </c>
      <c r="I48" s="11">
        <f t="shared" si="0"/>
        <v>58</v>
      </c>
      <c r="J48" s="12"/>
      <c r="K48" s="13">
        <f t="shared" si="1"/>
        <v>0.57999999999999996</v>
      </c>
      <c r="L48" s="13">
        <f t="shared" si="2"/>
        <v>0.59793814432989689</v>
      </c>
      <c r="M48" s="36" t="s">
        <v>79</v>
      </c>
      <c r="N48" s="37" t="str">
        <f t="shared" si="3"/>
        <v>-</v>
      </c>
    </row>
    <row r="49" spans="1:14" ht="24.95" customHeight="1">
      <c r="A49" s="19" t="s">
        <v>135</v>
      </c>
      <c r="B49" s="35">
        <v>34</v>
      </c>
      <c r="C49" s="14" t="s">
        <v>65</v>
      </c>
      <c r="D49" s="15" t="s">
        <v>44</v>
      </c>
      <c r="E49" s="10">
        <v>13</v>
      </c>
      <c r="F49" s="10">
        <v>15</v>
      </c>
      <c r="G49" s="10">
        <v>13</v>
      </c>
      <c r="H49" s="10">
        <v>15</v>
      </c>
      <c r="I49" s="11">
        <f t="shared" si="0"/>
        <v>56</v>
      </c>
      <c r="J49" s="12"/>
      <c r="K49" s="13">
        <f t="shared" si="1"/>
        <v>0.56000000000000005</v>
      </c>
      <c r="L49" s="13">
        <f t="shared" si="2"/>
        <v>0.57731958762886593</v>
      </c>
      <c r="M49" s="36" t="s">
        <v>129</v>
      </c>
      <c r="N49" s="37" t="str">
        <f t="shared" si="3"/>
        <v>-</v>
      </c>
    </row>
    <row r="50" spans="1:14" ht="24.95" customHeight="1">
      <c r="A50" s="19" t="s">
        <v>24</v>
      </c>
      <c r="B50" s="35">
        <v>40</v>
      </c>
      <c r="C50" s="20" t="s">
        <v>40</v>
      </c>
      <c r="D50" s="21" t="s">
        <v>84</v>
      </c>
      <c r="E50" s="10">
        <v>14</v>
      </c>
      <c r="F50" s="10">
        <v>13</v>
      </c>
      <c r="G50" s="10">
        <v>15</v>
      </c>
      <c r="H50" s="10">
        <v>14</v>
      </c>
      <c r="I50" s="11">
        <f t="shared" si="0"/>
        <v>56</v>
      </c>
      <c r="J50" s="12"/>
      <c r="K50" s="13">
        <f t="shared" si="1"/>
        <v>0.56000000000000005</v>
      </c>
      <c r="L50" s="13">
        <f t="shared" si="2"/>
        <v>0.57731958762886593</v>
      </c>
      <c r="M50" s="36" t="s">
        <v>129</v>
      </c>
      <c r="N50" s="37" t="str">
        <f t="shared" si="3"/>
        <v>-</v>
      </c>
    </row>
    <row r="51" spans="1:14" ht="24.95" customHeight="1">
      <c r="A51" s="19" t="s">
        <v>25</v>
      </c>
      <c r="B51" s="35">
        <v>28</v>
      </c>
      <c r="C51" s="20" t="s">
        <v>37</v>
      </c>
      <c r="D51" s="21" t="s">
        <v>54</v>
      </c>
      <c r="E51" s="10">
        <v>11</v>
      </c>
      <c r="F51" s="10">
        <v>13</v>
      </c>
      <c r="G51" s="10">
        <v>14</v>
      </c>
      <c r="H51" s="10">
        <v>17</v>
      </c>
      <c r="I51" s="11">
        <f t="shared" si="0"/>
        <v>55</v>
      </c>
      <c r="J51" s="12"/>
      <c r="K51" s="13">
        <f t="shared" si="1"/>
        <v>0.55000000000000004</v>
      </c>
      <c r="L51" s="13">
        <f t="shared" si="2"/>
        <v>0.5670103092783505</v>
      </c>
      <c r="M51" s="36" t="s">
        <v>79</v>
      </c>
      <c r="N51" s="37" t="str">
        <f t="shared" si="3"/>
        <v>-</v>
      </c>
    </row>
    <row r="52" spans="1:14" ht="24.95" customHeight="1">
      <c r="A52" s="19" t="s">
        <v>136</v>
      </c>
      <c r="B52" s="35">
        <v>14</v>
      </c>
      <c r="C52" s="8" t="s">
        <v>88</v>
      </c>
      <c r="D52" s="9" t="s">
        <v>44</v>
      </c>
      <c r="E52" s="23">
        <v>13</v>
      </c>
      <c r="F52" s="10">
        <v>9</v>
      </c>
      <c r="G52" s="10">
        <v>11</v>
      </c>
      <c r="H52" s="10">
        <v>19</v>
      </c>
      <c r="I52" s="11">
        <f t="shared" si="0"/>
        <v>52</v>
      </c>
      <c r="J52" s="12"/>
      <c r="K52" s="13">
        <f t="shared" si="1"/>
        <v>0.52</v>
      </c>
      <c r="L52" s="13">
        <f t="shared" si="2"/>
        <v>0.53608247422680411</v>
      </c>
      <c r="M52" s="36" t="s">
        <v>79</v>
      </c>
      <c r="N52" s="37" t="str">
        <f t="shared" si="3"/>
        <v>-</v>
      </c>
    </row>
    <row r="53" spans="1:14" ht="24.95" customHeight="1">
      <c r="A53" s="19" t="s">
        <v>26</v>
      </c>
      <c r="B53" s="35">
        <v>1</v>
      </c>
      <c r="C53" s="8" t="s">
        <v>125</v>
      </c>
      <c r="D53" s="9" t="s">
        <v>63</v>
      </c>
      <c r="E53" s="10">
        <v>9</v>
      </c>
      <c r="F53" s="10">
        <v>11</v>
      </c>
      <c r="G53" s="10">
        <v>15</v>
      </c>
      <c r="H53" s="10">
        <v>16</v>
      </c>
      <c r="I53" s="11">
        <f t="shared" si="0"/>
        <v>51</v>
      </c>
      <c r="J53" s="12"/>
      <c r="K53" s="13">
        <f t="shared" si="1"/>
        <v>0.51</v>
      </c>
      <c r="L53" s="13">
        <f t="shared" si="2"/>
        <v>0.52577319587628868</v>
      </c>
      <c r="M53" s="36" t="s">
        <v>79</v>
      </c>
      <c r="N53" s="37" t="str">
        <f t="shared" si="3"/>
        <v>-</v>
      </c>
    </row>
    <row r="54" spans="1:14" ht="24.95" customHeight="1" thickBot="1">
      <c r="A54" s="19" t="s">
        <v>27</v>
      </c>
      <c r="B54" s="42">
        <v>44</v>
      </c>
      <c r="C54" s="43" t="s">
        <v>56</v>
      </c>
      <c r="D54" s="44" t="s">
        <v>36</v>
      </c>
      <c r="E54" s="71">
        <v>10</v>
      </c>
      <c r="F54" s="72">
        <v>11</v>
      </c>
      <c r="G54" s="72">
        <v>0</v>
      </c>
      <c r="H54" s="72">
        <v>20</v>
      </c>
      <c r="I54" s="45">
        <f t="shared" si="0"/>
        <v>41</v>
      </c>
      <c r="J54" s="46"/>
      <c r="K54" s="47">
        <f t="shared" si="1"/>
        <v>0.41</v>
      </c>
      <c r="L54" s="47">
        <f t="shared" si="2"/>
        <v>0.42268041237113402</v>
      </c>
      <c r="M54" s="48" t="s">
        <v>79</v>
      </c>
      <c r="N54" s="49" t="str">
        <f t="shared" si="3"/>
        <v>-</v>
      </c>
    </row>
    <row r="55" spans="1:14" ht="24.95" customHeight="1" thickBot="1">
      <c r="A55" s="123" t="s">
        <v>14</v>
      </c>
      <c r="B55" s="124"/>
      <c r="C55" s="124"/>
      <c r="D55" s="125"/>
      <c r="E55" s="50">
        <f>SUM(E11:E54)/1100</f>
        <v>0.70636363636363642</v>
      </c>
      <c r="F55" s="50">
        <f t="shared" ref="F55:H55" si="4">SUM(F11:F54)/1100</f>
        <v>0.72545454545454546</v>
      </c>
      <c r="G55" s="50">
        <f t="shared" si="4"/>
        <v>0.76090909090909087</v>
      </c>
      <c r="H55" s="50">
        <f t="shared" si="4"/>
        <v>0.77909090909090906</v>
      </c>
      <c r="I55" s="50">
        <f>SUM(I11:I54)/4400</f>
        <v>0.74295454545454542</v>
      </c>
      <c r="J55" s="51"/>
      <c r="K55" s="51"/>
      <c r="L55" s="52"/>
      <c r="M55" s="53"/>
      <c r="N55" s="54"/>
    </row>
    <row r="56" spans="1:14" ht="15.75">
      <c r="A56" s="5"/>
      <c r="B56" s="6"/>
      <c r="C56" s="24"/>
      <c r="D56" s="25"/>
      <c r="E56" s="6"/>
      <c r="F56" s="6"/>
      <c r="G56" s="6"/>
      <c r="H56" s="6"/>
      <c r="I56" s="7"/>
      <c r="J56" s="7"/>
      <c r="K56" s="7"/>
      <c r="L56" s="7"/>
      <c r="M56" s="7"/>
      <c r="N56" s="28"/>
    </row>
    <row r="57" spans="1:14" ht="20.25" customHeight="1">
      <c r="A57" s="126" t="s">
        <v>130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</row>
    <row r="59" spans="1:14" ht="20.25">
      <c r="C59" s="26" t="s">
        <v>112</v>
      </c>
      <c r="D59" s="27" t="s">
        <v>89</v>
      </c>
    </row>
  </sheetData>
  <sheetProtection selectLockedCells="1"/>
  <sortState ref="B11:N54">
    <sortCondition descending="1" ref="I11:I54"/>
    <sortCondition descending="1" ref="J11:J54"/>
    <sortCondition descending="1" ref="H11:H54"/>
    <sortCondition descending="1" ref="G11:G54"/>
    <sortCondition descending="1" ref="F11:F54"/>
  </sortState>
  <mergeCells count="22">
    <mergeCell ref="A55:D55"/>
    <mergeCell ref="A57:N57"/>
    <mergeCell ref="I7:I9"/>
    <mergeCell ref="J7:J10"/>
    <mergeCell ref="K7:K10"/>
    <mergeCell ref="L7:L10"/>
    <mergeCell ref="M7:M10"/>
    <mergeCell ref="N7:N10"/>
    <mergeCell ref="A7:A10"/>
    <mergeCell ref="B7:B10"/>
    <mergeCell ref="C7:C10"/>
    <mergeCell ref="D7:D10"/>
    <mergeCell ref="E7:H7"/>
    <mergeCell ref="E8:E9"/>
    <mergeCell ref="F8:F9"/>
    <mergeCell ref="G8:G9"/>
    <mergeCell ref="H8:H9"/>
    <mergeCell ref="A1:N1"/>
    <mergeCell ref="A2:N2"/>
    <mergeCell ref="A3:N3"/>
    <mergeCell ref="A4:N4"/>
    <mergeCell ref="A5:N5"/>
  </mergeCells>
  <conditionalFormatting sqref="E11:H54">
    <cfRule type="cellIs" dxfId="29" priority="15" stopIfTrue="1" operator="equal">
      <formula>14</formula>
    </cfRule>
    <cfRule type="cellIs" dxfId="28" priority="16" stopIfTrue="1" operator="equal">
      <formula>15</formula>
    </cfRule>
    <cfRule type="cellIs" dxfId="27" priority="17" stopIfTrue="1" operator="equal">
      <formula>23</formula>
    </cfRule>
    <cfRule type="cellIs" dxfId="26" priority="18" stopIfTrue="1" operator="equal">
      <formula>25</formula>
    </cfRule>
    <cfRule type="cellIs" dxfId="25" priority="19" stopIfTrue="1" operator="equal">
      <formula>24</formula>
    </cfRule>
    <cfRule type="cellIs" dxfId="24" priority="20" stopIfTrue="1" operator="equal">
      <formula>25</formula>
    </cfRule>
    <cfRule type="cellIs" dxfId="23" priority="27" stopIfTrue="1" operator="equal">
      <formula>15</formula>
    </cfRule>
    <cfRule type="cellIs" dxfId="22" priority="29" stopIfTrue="1" operator="equal">
      <formula>15</formula>
    </cfRule>
    <cfRule type="cellIs" dxfId="21" priority="30" stopIfTrue="1" operator="equal">
      <formula>15</formula>
    </cfRule>
  </conditionalFormatting>
  <conditionalFormatting sqref="I11:J54">
    <cfRule type="cellIs" dxfId="20" priority="28" stopIfTrue="1" operator="equal">
      <formula>200</formula>
    </cfRule>
  </conditionalFormatting>
  <conditionalFormatting sqref="H39:H43 E11:G54">
    <cfRule type="cellIs" dxfId="19" priority="24" stopIfTrue="1" operator="equal">
      <formula>29</formula>
    </cfRule>
    <cfRule type="cellIs" dxfId="18" priority="25" stopIfTrue="1" operator="equal">
      <formula>30</formula>
    </cfRule>
    <cfRule type="cellIs" dxfId="17" priority="26" stopIfTrue="1" operator="equal">
      <formula>31</formula>
    </cfRule>
  </conditionalFormatting>
  <conditionalFormatting sqref="G35:G39 H11:H54">
    <cfRule type="cellIs" dxfId="16" priority="21" stopIfTrue="1" operator="equal">
      <formula>30</formula>
    </cfRule>
    <cfRule type="cellIs" dxfId="15" priority="22" stopIfTrue="1" operator="equal">
      <formula>31</formula>
    </cfRule>
    <cfRule type="cellIs" dxfId="14" priority="23" stopIfTrue="1" operator="equal">
      <formula>32</formula>
    </cfRule>
  </conditionalFormatting>
  <conditionalFormatting sqref="I11:I54">
    <cfRule type="cellIs" dxfId="13" priority="1" operator="between">
      <formula>91</formula>
      <formula>100</formula>
    </cfRule>
    <cfRule type="cellIs" dxfId="12" priority="2" operator="between">
      <formula>86</formula>
      <formula>90</formula>
    </cfRule>
    <cfRule type="cellIs" dxfId="11" priority="3" operator="between">
      <formula>80</formula>
      <formula>85</formula>
    </cfRule>
    <cfRule type="cellIs" dxfId="10" priority="4" operator="between">
      <formula>70</formula>
      <formula>79</formula>
    </cfRule>
    <cfRule type="cellIs" dxfId="9" priority="5" operator="between">
      <formula>70</formula>
      <formula>79</formula>
    </cfRule>
    <cfRule type="cellIs" dxfId="8" priority="10" operator="between">
      <formula>70</formula>
      <formula>79</formula>
    </cfRule>
    <cfRule type="cellIs" dxfId="7" priority="11" operator="between">
      <formula>70</formula>
      <formula>79</formula>
    </cfRule>
    <cfRule type="cellIs" dxfId="6" priority="12" operator="between">
      <formula>80</formula>
      <formula>85</formula>
    </cfRule>
    <cfRule type="cellIs" dxfId="5" priority="13" operator="between">
      <formula>86</formula>
      <formula>90</formula>
    </cfRule>
    <cfRule type="cellIs" dxfId="4" priority="14" operator="between">
      <formula>91</formula>
      <formula>100</formula>
    </cfRule>
  </conditionalFormatting>
  <conditionalFormatting sqref="N11:N55">
    <cfRule type="cellIs" dxfId="3" priority="7" operator="equal">
      <formula>"II."</formula>
    </cfRule>
    <cfRule type="cellIs" dxfId="2" priority="8" operator="equal">
      <formula>"I."</formula>
    </cfRule>
    <cfRule type="cellIs" dxfId="1" priority="9" operator="equal">
      <formula>"MS"</formula>
    </cfRule>
  </conditionalFormatting>
  <conditionalFormatting sqref="N11:N54">
    <cfRule type="cellIs" dxfId="0" priority="6" operator="equal">
      <formula>"III."</formula>
    </cfRule>
  </conditionalFormatting>
  <printOptions horizontalCentered="1" verticalCentered="1"/>
  <pageMargins left="0" right="0" top="0" bottom="0" header="0" footer="0"/>
  <pageSetup paperSize="9" scale="58" fitToHeight="2" orientation="portrait" r:id="rId1"/>
  <headerFooter alignWithMargins="0"/>
  <ignoredErrors>
    <ignoredError sqref="E55 F55:H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VL OS 80</vt:lpstr>
      <vt:lpstr>VL B 100</vt:lpstr>
      <vt:lpstr>VL CS 100</vt:lpstr>
      <vt:lpstr>'VL B 100'!Oblasť_tlače</vt:lpstr>
      <vt:lpstr>'VL CS 100'!Oblasť_tlače</vt:lpstr>
      <vt:lpstr>'VL OS 80'!Oblasť_tlače</vt:lpstr>
    </vt:vector>
  </TitlesOfParts>
  <Company>Lesy SR _ 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Slovenský poľovnícy zväz Komárno</cp:lastModifiedBy>
  <cp:lastPrinted>2021-06-07T10:55:48Z</cp:lastPrinted>
  <dcterms:created xsi:type="dcterms:W3CDTF">2003-07-22T09:52:55Z</dcterms:created>
  <dcterms:modified xsi:type="dcterms:W3CDTF">2021-06-21T11:56:31Z</dcterms:modified>
</cp:coreProperties>
</file>