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576" activeTab="3"/>
  </bookViews>
  <sheets>
    <sheet name="M800 - tabulka zasahov" sheetId="1" r:id="rId1"/>
    <sheet name="M800" sheetId="2" r:id="rId2"/>
    <sheet name="výsledková (2)" sheetId="6" r:id="rId3"/>
    <sheet name="výsledková" sheetId="5" r:id="rId4"/>
  </sheets>
  <definedNames>
    <definedName name="_xlnm._FilterDatabase" localSheetId="3" hidden="1">výsledková!$B$20:$E$25</definedName>
    <definedName name="_xlnm._FilterDatabase" localSheetId="2" hidden="1">'výsledková (2)'!$B$20:$E$25</definedName>
    <definedName name="_xlnm.Print_Area" localSheetId="3">výsledková!$A$1:$P$34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5"/>
  <c r="P29" i="6"/>
  <c r="N28"/>
  <c r="P27"/>
  <c r="N27"/>
  <c r="N26"/>
  <c r="N25"/>
  <c r="N24"/>
  <c r="N23"/>
  <c r="N22"/>
  <c r="N21"/>
  <c r="N20"/>
  <c r="J4" i="2" l="1"/>
  <c r="J5"/>
  <c r="J6"/>
  <c r="J7"/>
  <c r="J8"/>
  <c r="J9"/>
  <c r="J10"/>
  <c r="J11"/>
  <c r="J12"/>
  <c r="J13"/>
  <c r="J14"/>
  <c r="J15"/>
  <c r="J16"/>
  <c r="J17"/>
  <c r="J18"/>
  <c r="J19"/>
  <c r="J20"/>
  <c r="J21"/>
  <c r="J3"/>
  <c r="P29" i="5"/>
  <c r="P6" i="2"/>
  <c r="C20"/>
  <c r="D20"/>
  <c r="E20"/>
  <c r="F20"/>
  <c r="C21"/>
  <c r="D21"/>
  <c r="E21"/>
  <c r="F21"/>
  <c r="C19"/>
  <c r="D19"/>
  <c r="E19"/>
  <c r="F19"/>
  <c r="A19"/>
  <c r="A20"/>
  <c r="A21"/>
  <c r="F4"/>
  <c r="F5"/>
  <c r="F6"/>
  <c r="F7"/>
  <c r="F8"/>
  <c r="F9"/>
  <c r="F10"/>
  <c r="F11"/>
  <c r="F12"/>
  <c r="F13"/>
  <c r="F14"/>
  <c r="F15"/>
  <c r="F16"/>
  <c r="F17"/>
  <c r="F18"/>
  <c r="F3"/>
  <c r="D4"/>
  <c r="D5"/>
  <c r="D6"/>
  <c r="D7"/>
  <c r="D8"/>
  <c r="D9"/>
  <c r="D10"/>
  <c r="D11"/>
  <c r="D12"/>
  <c r="D13"/>
  <c r="D14"/>
  <c r="D15"/>
  <c r="D16"/>
  <c r="D17"/>
  <c r="D18"/>
  <c r="D3"/>
  <c r="K20" l="1"/>
  <c r="J38" i="1"/>
  <c r="K38"/>
  <c r="S38"/>
  <c r="T38"/>
  <c r="AB38"/>
  <c r="H19" i="2" s="1"/>
  <c r="AC38" i="1"/>
  <c r="AK38"/>
  <c r="AL38"/>
  <c r="J39"/>
  <c r="K39"/>
  <c r="S39"/>
  <c r="T39"/>
  <c r="AB39"/>
  <c r="H20" i="2" s="1"/>
  <c r="AC39" i="1"/>
  <c r="AK39"/>
  <c r="AL39"/>
  <c r="J40"/>
  <c r="K40"/>
  <c r="S40"/>
  <c r="T40"/>
  <c r="AB40"/>
  <c r="H21" i="2" s="1"/>
  <c r="AC40" i="1"/>
  <c r="AK40"/>
  <c r="AL40"/>
  <c r="AB19"/>
  <c r="G19" i="2" s="1"/>
  <c r="K19" s="1"/>
  <c r="AC19" i="1"/>
  <c r="AK19"/>
  <c r="I19" i="2" s="1"/>
  <c r="AL19" i="1"/>
  <c r="AB20"/>
  <c r="G20" i="2" s="1"/>
  <c r="AC20" i="1"/>
  <c r="AK20"/>
  <c r="I20" i="2" s="1"/>
  <c r="AL20" i="1"/>
  <c r="AB21"/>
  <c r="G21" i="2" s="1"/>
  <c r="AC21" i="1"/>
  <c r="AK21"/>
  <c r="I21" i="2" s="1"/>
  <c r="AL21" i="1"/>
  <c r="J19"/>
  <c r="K19"/>
  <c r="S19"/>
  <c r="T19"/>
  <c r="J20"/>
  <c r="K20"/>
  <c r="S20"/>
  <c r="T20"/>
  <c r="J21"/>
  <c r="K21"/>
  <c r="S21"/>
  <c r="T21"/>
  <c r="K21" i="2" l="1"/>
  <c r="M21" s="1"/>
  <c r="M20"/>
  <c r="M19"/>
  <c r="AL36" i="1"/>
  <c r="AK36"/>
  <c r="AL35"/>
  <c r="AK35"/>
  <c r="AL34"/>
  <c r="AK34"/>
  <c r="AL33"/>
  <c r="AK33"/>
  <c r="AL37"/>
  <c r="AK37"/>
  <c r="AC37"/>
  <c r="AB37"/>
  <c r="H18" i="2" s="1"/>
  <c r="T37" i="1"/>
  <c r="S37"/>
  <c r="K37"/>
  <c r="J37"/>
  <c r="AC36"/>
  <c r="AB36"/>
  <c r="H17" i="2" s="1"/>
  <c r="AC35" i="1"/>
  <c r="AB35"/>
  <c r="H16" i="2" s="1"/>
  <c r="AC34" i="1"/>
  <c r="AB34"/>
  <c r="H15" i="2" s="1"/>
  <c r="AC33" i="1"/>
  <c r="AB33"/>
  <c r="H14" i="2" s="1"/>
  <c r="T36" i="1"/>
  <c r="S36"/>
  <c r="T35"/>
  <c r="S35"/>
  <c r="T34"/>
  <c r="S34"/>
  <c r="T33"/>
  <c r="S33"/>
  <c r="K36"/>
  <c r="J36"/>
  <c r="K35"/>
  <c r="J35"/>
  <c r="K34"/>
  <c r="J34"/>
  <c r="K33"/>
  <c r="J33"/>
  <c r="AB5" l="1"/>
  <c r="AL3"/>
  <c r="AL13"/>
  <c r="AK13"/>
  <c r="AK14"/>
  <c r="AK15"/>
  <c r="AK16"/>
  <c r="AK17"/>
  <c r="AK18"/>
  <c r="AK22"/>
  <c r="AK23"/>
  <c r="AK24"/>
  <c r="AK25"/>
  <c r="AK26"/>
  <c r="AK27"/>
  <c r="AK28"/>
  <c r="AK29"/>
  <c r="AK30"/>
  <c r="AK31"/>
  <c r="AK32"/>
  <c r="AK3"/>
  <c r="AK4"/>
  <c r="AK5"/>
  <c r="AK6"/>
  <c r="AK7"/>
  <c r="AK8"/>
  <c r="AK9"/>
  <c r="AK10"/>
  <c r="AK11"/>
  <c r="AK12"/>
  <c r="AC3"/>
  <c r="AC13"/>
  <c r="S13"/>
  <c r="AB13"/>
  <c r="AB3"/>
  <c r="S3"/>
  <c r="T13"/>
  <c r="T3"/>
  <c r="J5"/>
  <c r="C5" i="2" s="1"/>
  <c r="J4" i="1"/>
  <c r="C4" i="2" s="1"/>
  <c r="AL31" i="1"/>
  <c r="AL32"/>
  <c r="AC31"/>
  <c r="AC32"/>
  <c r="T31"/>
  <c r="T32"/>
  <c r="K31"/>
  <c r="K32"/>
  <c r="K13"/>
  <c r="K3"/>
  <c r="J3"/>
  <c r="C3" i="2" s="1"/>
  <c r="J6" i="1"/>
  <c r="C6" i="2" s="1"/>
  <c r="J7" i="1"/>
  <c r="C7" i="2" s="1"/>
  <c r="J8" i="1"/>
  <c r="C8" i="2" s="1"/>
  <c r="J9" i="1"/>
  <c r="C9" i="2" s="1"/>
  <c r="J10" i="1"/>
  <c r="C10" i="2" s="1"/>
  <c r="J11" i="1"/>
  <c r="C11" i="2" s="1"/>
  <c r="J12" i="1"/>
  <c r="C12" i="2" s="1"/>
  <c r="J13" i="1"/>
  <c r="C13" i="2" s="1"/>
  <c r="J14" i="1"/>
  <c r="C14" i="2" s="1"/>
  <c r="J15" i="1"/>
  <c r="C15" i="2" s="1"/>
  <c r="J16" i="1"/>
  <c r="C16" i="2" s="1"/>
  <c r="J17" i="1"/>
  <c r="C17" i="2" s="1"/>
  <c r="J18" i="1"/>
  <c r="C18" i="2" s="1"/>
  <c r="J22" i="1"/>
  <c r="J23"/>
  <c r="J24"/>
  <c r="J25"/>
  <c r="J26"/>
  <c r="J27"/>
  <c r="J28"/>
  <c r="J29"/>
  <c r="J30"/>
  <c r="J31"/>
  <c r="K4"/>
  <c r="K5"/>
  <c r="K6"/>
  <c r="K7"/>
  <c r="K8"/>
  <c r="K9"/>
  <c r="K10"/>
  <c r="K11"/>
  <c r="K12"/>
  <c r="K14"/>
  <c r="K15"/>
  <c r="K16"/>
  <c r="K17"/>
  <c r="K18"/>
  <c r="K22"/>
  <c r="K23"/>
  <c r="K24"/>
  <c r="K25"/>
  <c r="K26"/>
  <c r="K27"/>
  <c r="K28"/>
  <c r="K29"/>
  <c r="K30"/>
  <c r="J32"/>
  <c r="S16"/>
  <c r="T16"/>
  <c r="S5"/>
  <c r="T5"/>
  <c r="S25"/>
  <c r="T25"/>
  <c r="S15"/>
  <c r="T15"/>
  <c r="S6"/>
  <c r="T6"/>
  <c r="S28"/>
  <c r="T28"/>
  <c r="S11"/>
  <c r="T11"/>
  <c r="S32"/>
  <c r="AB16"/>
  <c r="AC16"/>
  <c r="AC5"/>
  <c r="AB25"/>
  <c r="H6" i="2" s="1"/>
  <c r="AC25" i="1"/>
  <c r="AB15"/>
  <c r="AC15"/>
  <c r="AB6"/>
  <c r="AC6"/>
  <c r="AB28"/>
  <c r="H9" i="2" s="1"/>
  <c r="AC28" i="1"/>
  <c r="AB11"/>
  <c r="AC11"/>
  <c r="AB32"/>
  <c r="H13" i="2" s="1"/>
  <c r="AL16" i="1"/>
  <c r="AL5"/>
  <c r="AL25"/>
  <c r="AL15"/>
  <c r="AL6"/>
  <c r="AL28"/>
  <c r="AL11"/>
  <c r="AL14" l="1"/>
  <c r="AL9"/>
  <c r="AL30"/>
  <c r="AL4"/>
  <c r="AL12"/>
  <c r="AL22"/>
  <c r="AL24"/>
  <c r="AL10"/>
  <c r="AL17"/>
  <c r="AL7"/>
  <c r="AL18"/>
  <c r="AL23"/>
  <c r="AL27"/>
  <c r="AL29"/>
  <c r="AL8"/>
  <c r="AL26"/>
  <c r="AB14"/>
  <c r="AC14"/>
  <c r="AB9"/>
  <c r="AC9"/>
  <c r="AB30"/>
  <c r="H11" i="2" s="1"/>
  <c r="AC30" i="1"/>
  <c r="AB31"/>
  <c r="H12" i="2" s="1"/>
  <c r="AB4" i="1"/>
  <c r="AC4"/>
  <c r="AB12"/>
  <c r="AC12"/>
  <c r="AB22"/>
  <c r="H3" i="2" s="1"/>
  <c r="AC22" i="1"/>
  <c r="AB24"/>
  <c r="H5" i="2" s="1"/>
  <c r="AC24" i="1"/>
  <c r="AB10"/>
  <c r="AC10"/>
  <c r="AB17"/>
  <c r="AC17"/>
  <c r="AB7"/>
  <c r="AC7"/>
  <c r="AB18"/>
  <c r="AC18"/>
  <c r="AB23"/>
  <c r="H4" i="2" s="1"/>
  <c r="AC23" i="1"/>
  <c r="AB27"/>
  <c r="H8" i="2" s="1"/>
  <c r="AC27" i="1"/>
  <c r="AB29"/>
  <c r="H10" i="2" s="1"/>
  <c r="AC29" i="1"/>
  <c r="AB8"/>
  <c r="AC8"/>
  <c r="AC26"/>
  <c r="AB26"/>
  <c r="H7" i="2" s="1"/>
  <c r="S14" i="1"/>
  <c r="T14"/>
  <c r="S9"/>
  <c r="T9"/>
  <c r="S30"/>
  <c r="T30"/>
  <c r="S31"/>
  <c r="S4"/>
  <c r="T4"/>
  <c r="S12"/>
  <c r="T12"/>
  <c r="S22"/>
  <c r="T22"/>
  <c r="S24"/>
  <c r="T24"/>
  <c r="S10"/>
  <c r="T10"/>
  <c r="S17"/>
  <c r="T17"/>
  <c r="S7"/>
  <c r="T7"/>
  <c r="S18"/>
  <c r="T18"/>
  <c r="S23"/>
  <c r="T23"/>
  <c r="S27"/>
  <c r="T27"/>
  <c r="S29"/>
  <c r="T29"/>
  <c r="S8"/>
  <c r="T8"/>
  <c r="T26"/>
  <c r="S26"/>
  <c r="M9" i="5" l="1"/>
  <c r="A4" i="2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E18"/>
  <c r="K18" s="1"/>
  <c r="G18"/>
  <c r="I18"/>
  <c r="I4"/>
  <c r="I5"/>
  <c r="I6"/>
  <c r="I7"/>
  <c r="L8" i="5" s="1"/>
  <c r="I8" i="2"/>
  <c r="I9"/>
  <c r="I10"/>
  <c r="I11"/>
  <c r="I12"/>
  <c r="I13"/>
  <c r="I14"/>
  <c r="I15"/>
  <c r="L15" i="5" s="1"/>
  <c r="I16" i="2"/>
  <c r="I17"/>
  <c r="G4"/>
  <c r="G5"/>
  <c r="G6"/>
  <c r="G7"/>
  <c r="G8"/>
  <c r="G9"/>
  <c r="G10"/>
  <c r="G11"/>
  <c r="G12"/>
  <c r="G13"/>
  <c r="G14"/>
  <c r="G15"/>
  <c r="G16"/>
  <c r="G17"/>
  <c r="E4"/>
  <c r="K4" s="1"/>
  <c r="E5"/>
  <c r="K5" s="1"/>
  <c r="E6"/>
  <c r="K6" s="1"/>
  <c r="E7"/>
  <c r="E8"/>
  <c r="E9"/>
  <c r="E10"/>
  <c r="E11"/>
  <c r="K11" s="1"/>
  <c r="E12"/>
  <c r="K12" s="1"/>
  <c r="E13"/>
  <c r="K13" s="1"/>
  <c r="E14"/>
  <c r="K14" s="1"/>
  <c r="E15"/>
  <c r="E16"/>
  <c r="E17"/>
  <c r="A3"/>
  <c r="B3"/>
  <c r="I3"/>
  <c r="G3"/>
  <c r="E3"/>
  <c r="K9" i="6" l="1"/>
  <c r="L9"/>
  <c r="M9"/>
  <c r="F9"/>
  <c r="J9"/>
  <c r="G9"/>
  <c r="H9"/>
  <c r="I9"/>
  <c r="G9" i="5"/>
  <c r="H9"/>
  <c r="J9"/>
  <c r="I9"/>
  <c r="K13" i="6"/>
  <c r="L13"/>
  <c r="M13"/>
  <c r="F13"/>
  <c r="G13"/>
  <c r="H13"/>
  <c r="I13"/>
  <c r="J13"/>
  <c r="J13" i="5"/>
  <c r="G13"/>
  <c r="H13"/>
  <c r="I13"/>
  <c r="M13"/>
  <c r="K13"/>
  <c r="L16"/>
  <c r="L14"/>
  <c r="K9"/>
  <c r="K7" i="6"/>
  <c r="L7"/>
  <c r="F7"/>
  <c r="G7"/>
  <c r="J7"/>
  <c r="H7"/>
  <c r="I7"/>
  <c r="M7"/>
  <c r="I7" i="5"/>
  <c r="J7"/>
  <c r="H7"/>
  <c r="G7"/>
  <c r="K7"/>
  <c r="M7"/>
  <c r="K10" i="6"/>
  <c r="M10"/>
  <c r="L10"/>
  <c r="F10"/>
  <c r="G10"/>
  <c r="I10"/>
  <c r="H10"/>
  <c r="J10"/>
  <c r="J10" i="5"/>
  <c r="G10"/>
  <c r="H10"/>
  <c r="I10"/>
  <c r="K10"/>
  <c r="M10"/>
  <c r="K11" i="6"/>
  <c r="L11"/>
  <c r="M11"/>
  <c r="F11"/>
  <c r="G11"/>
  <c r="J11"/>
  <c r="H11"/>
  <c r="I11"/>
  <c r="H11" i="5"/>
  <c r="G11"/>
  <c r="I11"/>
  <c r="J11"/>
  <c r="M11"/>
  <c r="K11"/>
  <c r="J16" i="6"/>
  <c r="K16"/>
  <c r="L16"/>
  <c r="M16"/>
  <c r="F16"/>
  <c r="G16"/>
  <c r="H16"/>
  <c r="I16"/>
  <c r="J16" i="5"/>
  <c r="I16"/>
  <c r="G16"/>
  <c r="K16"/>
  <c r="H16"/>
  <c r="M16"/>
  <c r="L7"/>
  <c r="M14"/>
  <c r="K15" i="2"/>
  <c r="L10" i="5"/>
  <c r="K12" i="6"/>
  <c r="M12"/>
  <c r="L12"/>
  <c r="F12"/>
  <c r="G12"/>
  <c r="I12"/>
  <c r="H12"/>
  <c r="J12"/>
  <c r="H12" i="5"/>
  <c r="G12"/>
  <c r="I12"/>
  <c r="J12"/>
  <c r="M12"/>
  <c r="K12"/>
  <c r="L13"/>
  <c r="K3" i="2"/>
  <c r="M3" s="1"/>
  <c r="K7"/>
  <c r="K8"/>
  <c r="K15" i="6"/>
  <c r="L15"/>
  <c r="M15"/>
  <c r="F15"/>
  <c r="G15"/>
  <c r="J15"/>
  <c r="H15"/>
  <c r="I15"/>
  <c r="G15" i="5"/>
  <c r="H15"/>
  <c r="I15"/>
  <c r="J15"/>
  <c r="M15"/>
  <c r="K15"/>
  <c r="K14" i="6"/>
  <c r="M14"/>
  <c r="L14"/>
  <c r="F14"/>
  <c r="J14"/>
  <c r="G14"/>
  <c r="H14"/>
  <c r="I14"/>
  <c r="G14" i="5"/>
  <c r="K14"/>
  <c r="J14"/>
  <c r="H14"/>
  <c r="I14"/>
  <c r="M8"/>
  <c r="L9"/>
  <c r="K16" i="2"/>
  <c r="K17"/>
  <c r="K9"/>
  <c r="L12" i="5"/>
  <c r="K8" i="6"/>
  <c r="M8"/>
  <c r="L8"/>
  <c r="F8"/>
  <c r="I8"/>
  <c r="G8"/>
  <c r="H8"/>
  <c r="J8"/>
  <c r="I8" i="5"/>
  <c r="J8"/>
  <c r="K8"/>
  <c r="G8"/>
  <c r="H8"/>
  <c r="K10" i="2"/>
  <c r="L11" i="5"/>
  <c r="N24"/>
  <c r="F8"/>
  <c r="N20"/>
  <c r="F13"/>
  <c r="N25"/>
  <c r="F15"/>
  <c r="N15" s="1"/>
  <c r="N26"/>
  <c r="F12"/>
  <c r="F14"/>
  <c r="N23"/>
  <c r="F10"/>
  <c r="N27"/>
  <c r="F7"/>
  <c r="N28"/>
  <c r="F11"/>
  <c r="N11" s="1"/>
  <c r="N21"/>
  <c r="F9"/>
  <c r="N22"/>
  <c r="F16"/>
  <c r="M9" i="2"/>
  <c r="M4"/>
  <c r="N12" i="5" l="1"/>
  <c r="P11" s="1"/>
  <c r="N9"/>
  <c r="N14"/>
  <c r="N16" i="6"/>
  <c r="N9"/>
  <c r="N12"/>
  <c r="P12" s="1"/>
  <c r="N11"/>
  <c r="P11" s="1"/>
  <c r="N16" i="5"/>
  <c r="N10"/>
  <c r="N13"/>
  <c r="P13" s="1"/>
  <c r="N15" i="6"/>
  <c r="N10"/>
  <c r="N8" i="5"/>
  <c r="N14" i="6"/>
  <c r="N7" i="5"/>
  <c r="N8" i="6"/>
  <c r="N7"/>
  <c r="N13"/>
  <c r="P13" s="1"/>
  <c r="P27" i="5"/>
  <c r="M11" i="2"/>
  <c r="M12"/>
  <c r="M10"/>
  <c r="M13"/>
  <c r="M5"/>
  <c r="M15"/>
  <c r="M6"/>
  <c r="M16"/>
  <c r="M18"/>
  <c r="M8"/>
  <c r="M14"/>
  <c r="M17"/>
  <c r="M7"/>
  <c r="P12" i="5" l="1"/>
</calcChain>
</file>

<file path=xl/sharedStrings.xml><?xml version="1.0" encoding="utf-8"?>
<sst xmlns="http://schemas.openxmlformats.org/spreadsheetml/2006/main" count="338" uniqueCount="137">
  <si>
    <t>Štart. číslo</t>
  </si>
  <si>
    <t>Meno a priezvisko</t>
  </si>
  <si>
    <t>Súčet</t>
  </si>
  <si>
    <t>spolu</t>
  </si>
  <si>
    <t>R. Líška</t>
  </si>
  <si>
    <t>R. Srnec</t>
  </si>
  <si>
    <t>R. Kamzík</t>
  </si>
  <si>
    <t>R. Diviak</t>
  </si>
  <si>
    <t>Štart. 
číslo</t>
  </si>
  <si>
    <t>poradie 
v M400</t>
  </si>
  <si>
    <t>kontrola</t>
  </si>
  <si>
    <t>X</t>
  </si>
  <si>
    <t>pozn. 
(V.T.)</t>
  </si>
  <si>
    <t>Verejný strelecký pretek</t>
  </si>
  <si>
    <t>Por.</t>
  </si>
  <si>
    <t>Št.č.</t>
  </si>
  <si>
    <t>Priezvisko</t>
  </si>
  <si>
    <t>Meno</t>
  </si>
  <si>
    <t>PZ / PS</t>
  </si>
  <si>
    <t>R</t>
  </si>
  <si>
    <t>VT</t>
  </si>
  <si>
    <t>1.</t>
  </si>
  <si>
    <t>Róbert</t>
  </si>
  <si>
    <t>Lesy SR</t>
  </si>
  <si>
    <t>2.</t>
  </si>
  <si>
    <t>3.</t>
  </si>
  <si>
    <t>FORRO</t>
  </si>
  <si>
    <t>Marián</t>
  </si>
  <si>
    <t>Hlohovec</t>
  </si>
  <si>
    <t>4.</t>
  </si>
  <si>
    <t>5.</t>
  </si>
  <si>
    <t>MESÁROŠ</t>
  </si>
  <si>
    <t>Ivan</t>
  </si>
  <si>
    <t>6.</t>
  </si>
  <si>
    <t>7.</t>
  </si>
  <si>
    <t>Peter</t>
  </si>
  <si>
    <t>Pov.Bystrica</t>
  </si>
  <si>
    <t>8.</t>
  </si>
  <si>
    <t>9.</t>
  </si>
  <si>
    <t>VETERÁNI</t>
  </si>
  <si>
    <t>Štefan</t>
  </si>
  <si>
    <t>M - 800</t>
  </si>
  <si>
    <t>BUGYI</t>
  </si>
  <si>
    <t>Betalov</t>
  </si>
  <si>
    <t>Chropov</t>
  </si>
  <si>
    <t>FLUX ml.</t>
  </si>
  <si>
    <t>FLUX st.</t>
  </si>
  <si>
    <t>Jozef</t>
  </si>
  <si>
    <t>KAŠŠÁK</t>
  </si>
  <si>
    <t>Dolné Dubové</t>
  </si>
  <si>
    <t>BEDNÁR</t>
  </si>
  <si>
    <t>Topoľčany</t>
  </si>
  <si>
    <t>KALAŠ</t>
  </si>
  <si>
    <t xml:space="preserve">LÁSKA </t>
  </si>
  <si>
    <t>Bugyi Štefan</t>
  </si>
  <si>
    <t>Kaššák Peter</t>
  </si>
  <si>
    <t>Flux Štefan ml.</t>
  </si>
  <si>
    <t>Mesároš Ivan</t>
  </si>
  <si>
    <t>Bednár Ivan</t>
  </si>
  <si>
    <t>Láska Róbert</t>
  </si>
  <si>
    <t>Forro Marián</t>
  </si>
  <si>
    <t>Kalaš Peter</t>
  </si>
  <si>
    <t>Flux Štefan st.</t>
  </si>
  <si>
    <t>3a</t>
  </si>
  <si>
    <t>4a</t>
  </si>
  <si>
    <t>5a</t>
  </si>
  <si>
    <t>6a</t>
  </si>
  <si>
    <t>7a</t>
  </si>
  <si>
    <t>8a</t>
  </si>
  <si>
    <t>L1</t>
  </si>
  <si>
    <t>S1</t>
  </si>
  <si>
    <t>K1</t>
  </si>
  <si>
    <t>D1</t>
  </si>
  <si>
    <t>L2</t>
  </si>
  <si>
    <t>S2</t>
  </si>
  <si>
    <t>K2</t>
  </si>
  <si>
    <t>D2</t>
  </si>
  <si>
    <t>1a</t>
  </si>
  <si>
    <t>2a</t>
  </si>
  <si>
    <t>9a</t>
  </si>
  <si>
    <t>10a</t>
  </si>
  <si>
    <t>11a</t>
  </si>
  <si>
    <t>12a</t>
  </si>
  <si>
    <t>13a</t>
  </si>
  <si>
    <t>14a</t>
  </si>
  <si>
    <t>15a</t>
  </si>
  <si>
    <t>16a</t>
  </si>
  <si>
    <t>VSP M800 2024</t>
  </si>
  <si>
    <t>Murčo Patrik</t>
  </si>
  <si>
    <t>Sloboda Erik</t>
  </si>
  <si>
    <t>Forro Štefan</t>
  </si>
  <si>
    <t>Trnková Júlia</t>
  </si>
  <si>
    <t>Kristek Tomáš</t>
  </si>
  <si>
    <t>Brndiar David</t>
  </si>
  <si>
    <t>Tichavský Marián</t>
  </si>
  <si>
    <t>Šimo Jaroslav</t>
  </si>
  <si>
    <t>Dobrovodský Jozef</t>
  </si>
  <si>
    <t>17a</t>
  </si>
  <si>
    <t>18a</t>
  </si>
  <si>
    <t>19a</t>
  </si>
  <si>
    <t>10.</t>
  </si>
  <si>
    <t>ŠIMO</t>
  </si>
  <si>
    <t>Jaroslav</t>
  </si>
  <si>
    <t>Čachtice</t>
  </si>
  <si>
    <t>MURČO</t>
  </si>
  <si>
    <t>Patrik</t>
  </si>
  <si>
    <t>Čadca</t>
  </si>
  <si>
    <t>SLOBODA</t>
  </si>
  <si>
    <t>Erik</t>
  </si>
  <si>
    <t>Žiar n. Hronom</t>
  </si>
  <si>
    <t>DOBROVODSKÝ</t>
  </si>
  <si>
    <t>Jablonica</t>
  </si>
  <si>
    <t>David</t>
  </si>
  <si>
    <t>Trstená</t>
  </si>
  <si>
    <t>TRNKOVÁ</t>
  </si>
  <si>
    <t>Júlia</t>
  </si>
  <si>
    <t>Senica</t>
  </si>
  <si>
    <t xml:space="preserve">KRISTEK </t>
  </si>
  <si>
    <t>Tomáš</t>
  </si>
  <si>
    <t xml:space="preserve">BRDIAR </t>
  </si>
  <si>
    <t>Poltár</t>
  </si>
  <si>
    <t>TICHAVSKÝ</t>
  </si>
  <si>
    <t>Dunajská Streda</t>
  </si>
  <si>
    <t>Líška1</t>
  </si>
  <si>
    <t>Líška2</t>
  </si>
  <si>
    <t>Srnec1</t>
  </si>
  <si>
    <t>Srnec2</t>
  </si>
  <si>
    <t>Kamzík1</t>
  </si>
  <si>
    <t>Kamzík2</t>
  </si>
  <si>
    <t>Diviak1</t>
  </si>
  <si>
    <t>Diviak2</t>
  </si>
  <si>
    <t>Dzurek David</t>
  </si>
  <si>
    <t>DZUREK</t>
  </si>
  <si>
    <t>Trnava Štrky 07.09.2024</t>
  </si>
  <si>
    <t>Hlavný rozhodca: Ing. Andrea Stranovská</t>
  </si>
  <si>
    <t>I. VT</t>
  </si>
  <si>
    <t>MS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</si>
</sst>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Arial CE"/>
      <charset val="238"/>
    </font>
    <font>
      <sz val="14"/>
      <name val="Arial CE"/>
      <charset val="238"/>
    </font>
    <font>
      <b/>
      <sz val="11"/>
      <name val="Arial CE"/>
      <family val="2"/>
      <charset val="238"/>
    </font>
    <font>
      <b/>
      <sz val="14"/>
      <color rgb="FFFF0000"/>
      <name val="Arial CE"/>
      <family val="2"/>
      <charset val="238"/>
    </font>
    <font>
      <sz val="12"/>
      <name val="Arial CE"/>
      <family val="2"/>
      <charset val="238"/>
    </font>
    <font>
      <b/>
      <i/>
      <sz val="11"/>
      <name val="Arial CE"/>
      <charset val="238"/>
    </font>
    <font>
      <b/>
      <i/>
      <sz val="11"/>
      <color rgb="FF00B05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sz val="11"/>
      <color rgb="FF00B050"/>
      <name val="Arial CE"/>
      <charset val="238"/>
    </font>
    <font>
      <b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23" xfId="0" applyFont="1" applyBorder="1" applyAlignment="1">
      <alignment horizontal="right"/>
    </xf>
    <xf numFmtId="0" fontId="11" fillId="0" borderId="23" xfId="0" applyFont="1" applyBorder="1" applyAlignment="1">
      <alignment horizontal="center"/>
    </xf>
    <xf numFmtId="0" fontId="11" fillId="0" borderId="23" xfId="0" applyFont="1" applyBorder="1"/>
    <xf numFmtId="0" fontId="12" fillId="0" borderId="2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e" xfId="0" builtinId="0"/>
  </cellStyles>
  <dxfs count="12"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0"/>
  <sheetViews>
    <sheetView zoomScale="106" zoomScaleNormal="106" workbookViewId="0">
      <pane xSplit="2" ySplit="2" topLeftCell="C3" activePane="bottomRight" state="frozen"/>
      <selection pane="topRight" activeCell="J1" sqref="J1"/>
      <selection pane="bottomLeft" activeCell="A10" sqref="A10"/>
      <selection pane="bottomRight" activeCell="AK8" sqref="AK8"/>
    </sheetView>
  </sheetViews>
  <sheetFormatPr defaultColWidth="8.88671875" defaultRowHeight="21" outlineLevelCol="1"/>
  <cols>
    <col min="1" max="1" width="13.88671875" style="1" bestFit="1" customWidth="1"/>
    <col min="2" max="2" width="26.33203125" style="1" bestFit="1" customWidth="1"/>
    <col min="3" max="9" width="8.88671875" style="1" hidden="1" customWidth="1" outlineLevel="1"/>
    <col min="10" max="10" width="13.5546875" style="1" customWidth="1" collapsed="1"/>
    <col min="11" max="11" width="11.33203125" style="1" bestFit="1" customWidth="1"/>
    <col min="12" max="18" width="0" style="1" hidden="1" customWidth="1" outlineLevel="1"/>
    <col min="19" max="19" width="8.88671875" style="1" collapsed="1"/>
    <col min="20" max="20" width="11.33203125" style="1" bestFit="1" customWidth="1"/>
    <col min="21" max="27" width="8.88671875" style="1" hidden="1" customWidth="1" outlineLevel="1"/>
    <col min="28" max="28" width="8.88671875" style="1" collapsed="1"/>
    <col min="29" max="29" width="11.33203125" style="1" bestFit="1" customWidth="1"/>
    <col min="30" max="37" width="8.88671875" style="1"/>
    <col min="38" max="38" width="11.33203125" style="1" bestFit="1" customWidth="1"/>
    <col min="39" max="71" width="8.88671875" style="25"/>
    <col min="72" max="16384" width="8.88671875" style="1"/>
  </cols>
  <sheetData>
    <row r="1" spans="1:70" ht="23.4">
      <c r="A1" s="66" t="s">
        <v>87</v>
      </c>
      <c r="B1" s="67"/>
      <c r="C1" s="68" t="s">
        <v>4</v>
      </c>
      <c r="D1" s="69"/>
      <c r="E1" s="69"/>
      <c r="F1" s="69"/>
      <c r="G1" s="69"/>
      <c r="H1" s="69"/>
      <c r="I1" s="69"/>
      <c r="J1" s="69"/>
      <c r="K1" s="70"/>
      <c r="L1" s="68" t="s">
        <v>5</v>
      </c>
      <c r="M1" s="69"/>
      <c r="N1" s="69"/>
      <c r="O1" s="69"/>
      <c r="P1" s="69"/>
      <c r="Q1" s="69"/>
      <c r="R1" s="69"/>
      <c r="S1" s="69"/>
      <c r="T1" s="70"/>
      <c r="U1" s="68" t="s">
        <v>6</v>
      </c>
      <c r="V1" s="69"/>
      <c r="W1" s="69"/>
      <c r="X1" s="69"/>
      <c r="Y1" s="69"/>
      <c r="Z1" s="69"/>
      <c r="AA1" s="69"/>
      <c r="AB1" s="69"/>
      <c r="AC1" s="70"/>
      <c r="AD1" s="68" t="s">
        <v>7</v>
      </c>
      <c r="AE1" s="69"/>
      <c r="AF1" s="69"/>
      <c r="AG1" s="69"/>
      <c r="AH1" s="69"/>
      <c r="AI1" s="69"/>
      <c r="AJ1" s="69"/>
      <c r="AK1" s="69"/>
      <c r="AL1" s="70"/>
      <c r="AM1" s="71"/>
      <c r="AN1" s="72"/>
      <c r="AO1" s="72"/>
      <c r="AP1" s="72"/>
      <c r="AQ1" s="72"/>
      <c r="AR1" s="72"/>
      <c r="AS1" s="72"/>
      <c r="AT1" s="72"/>
      <c r="AU1" s="71"/>
      <c r="AV1" s="72"/>
      <c r="AW1" s="72"/>
      <c r="AX1" s="72"/>
      <c r="AY1" s="72"/>
      <c r="AZ1" s="72"/>
      <c r="BA1" s="72"/>
      <c r="BB1" s="72"/>
      <c r="BC1" s="71"/>
      <c r="BD1" s="72"/>
      <c r="BE1" s="72"/>
      <c r="BF1" s="72"/>
      <c r="BG1" s="72"/>
      <c r="BH1" s="72"/>
      <c r="BI1" s="72"/>
      <c r="BJ1" s="72"/>
      <c r="BK1" s="71"/>
      <c r="BL1" s="72"/>
      <c r="BM1" s="72"/>
      <c r="BN1" s="72"/>
      <c r="BO1" s="72"/>
      <c r="BP1" s="72"/>
      <c r="BQ1" s="72"/>
      <c r="BR1" s="72"/>
    </row>
    <row r="2" spans="1:70" ht="21.6" thickBot="1">
      <c r="A2" s="15" t="s">
        <v>0</v>
      </c>
      <c r="B2" s="18" t="s">
        <v>1</v>
      </c>
      <c r="C2" s="15">
        <v>10</v>
      </c>
      <c r="D2" s="16">
        <v>9</v>
      </c>
      <c r="E2" s="16">
        <v>8</v>
      </c>
      <c r="F2" s="16">
        <v>3</v>
      </c>
      <c r="G2" s="16">
        <v>1</v>
      </c>
      <c r="H2" s="16">
        <v>0</v>
      </c>
      <c r="I2" s="16" t="s">
        <v>11</v>
      </c>
      <c r="J2" s="16" t="s">
        <v>3</v>
      </c>
      <c r="K2" s="17" t="s">
        <v>10</v>
      </c>
      <c r="L2" s="15">
        <v>10</v>
      </c>
      <c r="M2" s="16">
        <v>9</v>
      </c>
      <c r="N2" s="16">
        <v>8</v>
      </c>
      <c r="O2" s="16">
        <v>3</v>
      </c>
      <c r="P2" s="16">
        <v>1</v>
      </c>
      <c r="Q2" s="16">
        <v>0</v>
      </c>
      <c r="R2" s="16" t="s">
        <v>11</v>
      </c>
      <c r="S2" s="16" t="s">
        <v>3</v>
      </c>
      <c r="T2" s="17" t="s">
        <v>10</v>
      </c>
      <c r="U2" s="15">
        <v>10</v>
      </c>
      <c r="V2" s="16">
        <v>9</v>
      </c>
      <c r="W2" s="16">
        <v>8</v>
      </c>
      <c r="X2" s="16">
        <v>3</v>
      </c>
      <c r="Y2" s="16">
        <v>1</v>
      </c>
      <c r="Z2" s="16">
        <v>0</v>
      </c>
      <c r="AA2" s="16" t="s">
        <v>11</v>
      </c>
      <c r="AB2" s="16" t="s">
        <v>3</v>
      </c>
      <c r="AC2" s="17" t="s">
        <v>10</v>
      </c>
      <c r="AD2" s="15">
        <v>10</v>
      </c>
      <c r="AE2" s="16">
        <v>9</v>
      </c>
      <c r="AF2" s="16">
        <v>8</v>
      </c>
      <c r="AG2" s="16">
        <v>5</v>
      </c>
      <c r="AH2" s="16">
        <v>3</v>
      </c>
      <c r="AI2" s="16">
        <v>0</v>
      </c>
      <c r="AJ2" s="16" t="s">
        <v>11</v>
      </c>
      <c r="AK2" s="16" t="s">
        <v>3</v>
      </c>
      <c r="AL2" s="16" t="s">
        <v>10</v>
      </c>
    </row>
    <row r="3" spans="1:70">
      <c r="A3" s="23">
        <v>1</v>
      </c>
      <c r="B3" s="53" t="s">
        <v>61</v>
      </c>
      <c r="C3" s="19">
        <v>10</v>
      </c>
      <c r="D3" s="14"/>
      <c r="E3" s="14"/>
      <c r="F3" s="14"/>
      <c r="G3" s="14"/>
      <c r="H3" s="14"/>
      <c r="I3" s="14"/>
      <c r="J3" s="14">
        <f t="shared" ref="J3:J5" si="0">10*C3+9*D3+8*E3+3*F3+1*G3+0*H3+0*I3</f>
        <v>100</v>
      </c>
      <c r="K3" s="20">
        <f t="shared" ref="K3:K30" si="1">SUM(C3:I3)</f>
        <v>10</v>
      </c>
      <c r="L3" s="19">
        <v>10</v>
      </c>
      <c r="M3" s="14"/>
      <c r="N3" s="14"/>
      <c r="O3" s="14"/>
      <c r="P3" s="14"/>
      <c r="Q3" s="14"/>
      <c r="R3" s="14"/>
      <c r="S3" s="14">
        <f t="shared" ref="S3:S32" si="2">10*L3+9*M3+8*N3+3*O3+1*P3+0*Q3+0*R3</f>
        <v>100</v>
      </c>
      <c r="T3" s="20">
        <f t="shared" ref="T3:T30" si="3">SUM(L3:R3)</f>
        <v>10</v>
      </c>
      <c r="U3" s="19">
        <v>7</v>
      </c>
      <c r="V3" s="14">
        <v>2</v>
      </c>
      <c r="W3" s="14">
        <v>1</v>
      </c>
      <c r="X3" s="14"/>
      <c r="Y3" s="14"/>
      <c r="Z3" s="14"/>
      <c r="AA3" s="14"/>
      <c r="AB3" s="14">
        <f>10*U3+9*V3+8*W3+3*X3+1*Y3+0*Z3+0*AA3</f>
        <v>96</v>
      </c>
      <c r="AC3" s="20">
        <f t="shared" ref="AC3:AC30" si="4">SUM(U3:AA3)</f>
        <v>10</v>
      </c>
      <c r="AD3" s="19">
        <v>7</v>
      </c>
      <c r="AE3" s="14">
        <v>1</v>
      </c>
      <c r="AF3" s="14">
        <v>2</v>
      </c>
      <c r="AG3" s="14"/>
      <c r="AH3" s="14"/>
      <c r="AI3" s="14"/>
      <c r="AJ3" s="14"/>
      <c r="AK3" s="14">
        <f t="shared" ref="AK3:AK11" si="5">10*AD3+9*AE3+8*AF3+5*AG3+3*AH3+0*AI3+0*AJ3</f>
        <v>95</v>
      </c>
      <c r="AL3" s="14">
        <f t="shared" ref="AL3:AL30" si="6">SUM(AD3:AJ3)</f>
        <v>10</v>
      </c>
    </row>
    <row r="4" spans="1:70">
      <c r="A4" s="21">
        <v>2</v>
      </c>
      <c r="B4" s="53" t="s">
        <v>58</v>
      </c>
      <c r="C4" s="21">
        <v>10</v>
      </c>
      <c r="D4" s="2"/>
      <c r="E4" s="2"/>
      <c r="F4" s="2"/>
      <c r="G4" s="2"/>
      <c r="H4" s="2"/>
      <c r="I4" s="2"/>
      <c r="J4" s="2">
        <f t="shared" si="0"/>
        <v>100</v>
      </c>
      <c r="K4" s="22">
        <f t="shared" si="1"/>
        <v>10</v>
      </c>
      <c r="L4" s="21">
        <v>9</v>
      </c>
      <c r="M4" s="2">
        <v>1</v>
      </c>
      <c r="N4" s="2"/>
      <c r="O4" s="2"/>
      <c r="P4" s="2"/>
      <c r="Q4" s="2"/>
      <c r="R4" s="2"/>
      <c r="S4" s="2">
        <f t="shared" si="2"/>
        <v>99</v>
      </c>
      <c r="T4" s="22">
        <f t="shared" si="3"/>
        <v>10</v>
      </c>
      <c r="U4" s="21">
        <v>10</v>
      </c>
      <c r="V4" s="2"/>
      <c r="W4" s="2"/>
      <c r="X4" s="2"/>
      <c r="Y4" s="2"/>
      <c r="Z4" s="2"/>
      <c r="AA4" s="2"/>
      <c r="AB4" s="2">
        <f>10*U4+9*V4+8*W4+3*X4+1*Y4+0*Z4+0*AA4</f>
        <v>100</v>
      </c>
      <c r="AC4" s="22">
        <f t="shared" si="4"/>
        <v>10</v>
      </c>
      <c r="AD4" s="21">
        <v>6</v>
      </c>
      <c r="AE4" s="2">
        <v>4</v>
      </c>
      <c r="AF4" s="2"/>
      <c r="AG4" s="2"/>
      <c r="AH4" s="2"/>
      <c r="AI4" s="2"/>
      <c r="AJ4" s="2"/>
      <c r="AK4" s="2">
        <f t="shared" si="5"/>
        <v>96</v>
      </c>
      <c r="AL4" s="2">
        <f t="shared" si="6"/>
        <v>10</v>
      </c>
    </row>
    <row r="5" spans="1:70">
      <c r="A5" s="21">
        <v>3</v>
      </c>
      <c r="B5" s="52" t="s">
        <v>62</v>
      </c>
      <c r="C5" s="21">
        <v>9</v>
      </c>
      <c r="D5" s="2">
        <v>1</v>
      </c>
      <c r="E5" s="2"/>
      <c r="F5" s="2"/>
      <c r="G5" s="2"/>
      <c r="H5" s="2"/>
      <c r="I5" s="2"/>
      <c r="J5" s="2">
        <f t="shared" si="0"/>
        <v>99</v>
      </c>
      <c r="K5" s="22">
        <f t="shared" si="1"/>
        <v>10</v>
      </c>
      <c r="L5" s="21">
        <v>9</v>
      </c>
      <c r="M5" s="2">
        <v>1</v>
      </c>
      <c r="N5" s="2"/>
      <c r="O5" s="2"/>
      <c r="P5" s="2"/>
      <c r="Q5" s="2"/>
      <c r="R5" s="2"/>
      <c r="S5" s="2">
        <f t="shared" si="2"/>
        <v>99</v>
      </c>
      <c r="T5" s="22">
        <f t="shared" si="3"/>
        <v>10</v>
      </c>
      <c r="U5" s="21">
        <v>10</v>
      </c>
      <c r="V5" s="2"/>
      <c r="W5" s="2"/>
      <c r="X5" s="2"/>
      <c r="Y5" s="2"/>
      <c r="Z5" s="2"/>
      <c r="AA5" s="2"/>
      <c r="AB5" s="2">
        <f>10*U5+9*V5+8*W5+3*X5+1*Y5+0*Z5+0*AA5</f>
        <v>100</v>
      </c>
      <c r="AC5" s="22">
        <f t="shared" si="4"/>
        <v>10</v>
      </c>
      <c r="AD5" s="21">
        <v>7</v>
      </c>
      <c r="AE5" s="2">
        <v>3</v>
      </c>
      <c r="AF5" s="2"/>
      <c r="AG5" s="2"/>
      <c r="AH5" s="2"/>
      <c r="AI5" s="2"/>
      <c r="AJ5" s="2"/>
      <c r="AK5" s="2">
        <f t="shared" si="5"/>
        <v>97</v>
      </c>
      <c r="AL5" s="2">
        <f t="shared" si="6"/>
        <v>10</v>
      </c>
    </row>
    <row r="6" spans="1:70">
      <c r="A6" s="21">
        <v>4</v>
      </c>
      <c r="B6" s="53" t="s">
        <v>54</v>
      </c>
      <c r="C6" s="21">
        <v>10</v>
      </c>
      <c r="D6" s="2"/>
      <c r="E6" s="2"/>
      <c r="F6" s="2"/>
      <c r="G6" s="2"/>
      <c r="H6" s="2"/>
      <c r="I6" s="2"/>
      <c r="J6" s="2">
        <f t="shared" ref="J6:J32" si="7">10*C6+9*D6+8*E6+3*F6+1*G6+0*H6+0*I6</f>
        <v>100</v>
      </c>
      <c r="K6" s="22">
        <f t="shared" si="1"/>
        <v>10</v>
      </c>
      <c r="L6" s="21">
        <v>10</v>
      </c>
      <c r="M6" s="2"/>
      <c r="N6" s="2"/>
      <c r="O6" s="2"/>
      <c r="P6" s="2"/>
      <c r="Q6" s="2"/>
      <c r="R6" s="2"/>
      <c r="S6" s="2">
        <f t="shared" si="2"/>
        <v>100</v>
      </c>
      <c r="T6" s="22">
        <f t="shared" si="3"/>
        <v>10</v>
      </c>
      <c r="U6" s="21">
        <v>10</v>
      </c>
      <c r="V6" s="2"/>
      <c r="W6" s="2"/>
      <c r="X6" s="2"/>
      <c r="Y6" s="2"/>
      <c r="Z6" s="2"/>
      <c r="AA6" s="2"/>
      <c r="AB6" s="2">
        <f t="shared" ref="AB6:AB32" si="8">10*U6+9*V6+8*W6+3*X6+1*Y6+0*Z6+0*AA6</f>
        <v>100</v>
      </c>
      <c r="AC6" s="22">
        <f t="shared" si="4"/>
        <v>10</v>
      </c>
      <c r="AD6" s="21">
        <v>9</v>
      </c>
      <c r="AE6" s="2"/>
      <c r="AF6" s="2">
        <v>1</v>
      </c>
      <c r="AG6" s="2"/>
      <c r="AH6" s="2"/>
      <c r="AI6" s="2"/>
      <c r="AJ6" s="2"/>
      <c r="AK6" s="2">
        <f t="shared" si="5"/>
        <v>98</v>
      </c>
      <c r="AL6" s="2">
        <f t="shared" si="6"/>
        <v>10</v>
      </c>
    </row>
    <row r="7" spans="1:70">
      <c r="A7" s="21">
        <v>5</v>
      </c>
      <c r="B7" s="22" t="s">
        <v>56</v>
      </c>
      <c r="C7" s="21">
        <v>9</v>
      </c>
      <c r="D7" s="2">
        <v>1</v>
      </c>
      <c r="E7" s="2"/>
      <c r="F7" s="2"/>
      <c r="G7" s="2"/>
      <c r="H7" s="2"/>
      <c r="I7" s="2"/>
      <c r="J7" s="2">
        <f t="shared" si="7"/>
        <v>99</v>
      </c>
      <c r="K7" s="22">
        <f t="shared" si="1"/>
        <v>10</v>
      </c>
      <c r="L7" s="21">
        <v>9</v>
      </c>
      <c r="M7" s="2"/>
      <c r="N7" s="2">
        <v>1</v>
      </c>
      <c r="O7" s="2"/>
      <c r="P7" s="2"/>
      <c r="Q7" s="2"/>
      <c r="R7" s="2"/>
      <c r="S7" s="2">
        <f t="shared" si="2"/>
        <v>98</v>
      </c>
      <c r="T7" s="22">
        <f t="shared" si="3"/>
        <v>10</v>
      </c>
      <c r="U7" s="21">
        <v>9</v>
      </c>
      <c r="V7" s="2">
        <v>1</v>
      </c>
      <c r="W7" s="2"/>
      <c r="X7" s="2"/>
      <c r="Y7" s="2"/>
      <c r="Z7" s="2"/>
      <c r="AA7" s="2"/>
      <c r="AB7" s="2">
        <f t="shared" si="8"/>
        <v>99</v>
      </c>
      <c r="AC7" s="22">
        <f t="shared" si="4"/>
        <v>10</v>
      </c>
      <c r="AD7" s="21">
        <v>8</v>
      </c>
      <c r="AE7" s="2">
        <v>2</v>
      </c>
      <c r="AF7" s="2"/>
      <c r="AG7" s="2"/>
      <c r="AH7" s="2"/>
      <c r="AI7" s="2"/>
      <c r="AJ7" s="2"/>
      <c r="AK7" s="2">
        <f t="shared" si="5"/>
        <v>98</v>
      </c>
      <c r="AL7" s="2">
        <f t="shared" si="6"/>
        <v>10</v>
      </c>
    </row>
    <row r="8" spans="1:70">
      <c r="A8" s="21">
        <v>6</v>
      </c>
      <c r="B8" s="53" t="s">
        <v>57</v>
      </c>
      <c r="C8" s="21">
        <v>8</v>
      </c>
      <c r="D8" s="2">
        <v>2</v>
      </c>
      <c r="E8" s="2"/>
      <c r="F8" s="2"/>
      <c r="G8" s="2"/>
      <c r="H8" s="2"/>
      <c r="I8" s="2"/>
      <c r="J8" s="2">
        <f t="shared" si="7"/>
        <v>98</v>
      </c>
      <c r="K8" s="22">
        <f t="shared" si="1"/>
        <v>10</v>
      </c>
      <c r="L8" s="21">
        <v>10</v>
      </c>
      <c r="M8" s="2"/>
      <c r="N8" s="2"/>
      <c r="O8" s="2"/>
      <c r="P8" s="2"/>
      <c r="Q8" s="2"/>
      <c r="R8" s="2"/>
      <c r="S8" s="2">
        <f t="shared" si="2"/>
        <v>100</v>
      </c>
      <c r="T8" s="22">
        <f t="shared" si="3"/>
        <v>10</v>
      </c>
      <c r="U8" s="21">
        <v>8</v>
      </c>
      <c r="V8" s="2">
        <v>1</v>
      </c>
      <c r="W8" s="2">
        <v>1</v>
      </c>
      <c r="X8" s="2"/>
      <c r="Y8" s="2"/>
      <c r="Z8" s="2"/>
      <c r="AA8" s="2"/>
      <c r="AB8" s="2">
        <f t="shared" si="8"/>
        <v>97</v>
      </c>
      <c r="AC8" s="22">
        <f t="shared" si="4"/>
        <v>10</v>
      </c>
      <c r="AD8" s="21">
        <v>6</v>
      </c>
      <c r="AE8" s="2">
        <v>2</v>
      </c>
      <c r="AF8" s="2">
        <v>2</v>
      </c>
      <c r="AG8" s="2"/>
      <c r="AH8" s="2"/>
      <c r="AI8" s="2"/>
      <c r="AJ8" s="2"/>
      <c r="AK8" s="2">
        <f t="shared" si="5"/>
        <v>94</v>
      </c>
      <c r="AL8" s="2">
        <f t="shared" si="6"/>
        <v>10</v>
      </c>
    </row>
    <row r="9" spans="1:70">
      <c r="A9" s="21">
        <v>7</v>
      </c>
      <c r="B9" s="22" t="s">
        <v>88</v>
      </c>
      <c r="C9" s="21">
        <v>3</v>
      </c>
      <c r="D9" s="2">
        <v>1</v>
      </c>
      <c r="E9" s="2">
        <v>4</v>
      </c>
      <c r="F9" s="2"/>
      <c r="G9" s="2"/>
      <c r="H9" s="2">
        <v>2</v>
      </c>
      <c r="I9" s="2"/>
      <c r="J9" s="2">
        <f t="shared" si="7"/>
        <v>71</v>
      </c>
      <c r="K9" s="22">
        <f t="shared" si="1"/>
        <v>10</v>
      </c>
      <c r="L9" s="21">
        <v>6</v>
      </c>
      <c r="M9" s="2">
        <v>4</v>
      </c>
      <c r="N9" s="2"/>
      <c r="O9" s="2"/>
      <c r="P9" s="2"/>
      <c r="Q9" s="2"/>
      <c r="R9" s="2"/>
      <c r="S9" s="2">
        <f t="shared" si="2"/>
        <v>96</v>
      </c>
      <c r="T9" s="22">
        <f t="shared" si="3"/>
        <v>10</v>
      </c>
      <c r="U9" s="21">
        <v>8</v>
      </c>
      <c r="V9" s="2">
        <v>2</v>
      </c>
      <c r="W9" s="2"/>
      <c r="X9" s="2"/>
      <c r="Y9" s="2"/>
      <c r="Z9" s="2"/>
      <c r="AA9" s="2"/>
      <c r="AB9" s="2">
        <f t="shared" si="8"/>
        <v>98</v>
      </c>
      <c r="AC9" s="22">
        <f t="shared" si="4"/>
        <v>10</v>
      </c>
      <c r="AD9" s="21">
        <v>2</v>
      </c>
      <c r="AE9" s="2">
        <v>1</v>
      </c>
      <c r="AF9" s="2">
        <v>5</v>
      </c>
      <c r="AG9" s="2"/>
      <c r="AH9" s="2"/>
      <c r="AI9" s="2">
        <v>2</v>
      </c>
      <c r="AJ9" s="2"/>
      <c r="AK9" s="2">
        <f t="shared" si="5"/>
        <v>69</v>
      </c>
      <c r="AL9" s="2">
        <f t="shared" si="6"/>
        <v>10</v>
      </c>
    </row>
    <row r="10" spans="1:70">
      <c r="A10" s="21">
        <v>8</v>
      </c>
      <c r="B10" s="22" t="s">
        <v>55</v>
      </c>
      <c r="C10" s="21">
        <v>6</v>
      </c>
      <c r="D10" s="2">
        <v>4</v>
      </c>
      <c r="E10" s="2"/>
      <c r="F10" s="2"/>
      <c r="G10" s="2"/>
      <c r="H10" s="2"/>
      <c r="I10" s="2"/>
      <c r="J10" s="2">
        <f t="shared" si="7"/>
        <v>96</v>
      </c>
      <c r="K10" s="22">
        <f t="shared" si="1"/>
        <v>10</v>
      </c>
      <c r="L10" s="21">
        <v>8</v>
      </c>
      <c r="M10" s="2">
        <v>1</v>
      </c>
      <c r="N10" s="2">
        <v>1</v>
      </c>
      <c r="O10" s="2"/>
      <c r="P10" s="2"/>
      <c r="Q10" s="2"/>
      <c r="R10" s="2"/>
      <c r="S10" s="2">
        <f t="shared" si="2"/>
        <v>97</v>
      </c>
      <c r="T10" s="22">
        <f t="shared" si="3"/>
        <v>10</v>
      </c>
      <c r="U10" s="21">
        <v>4</v>
      </c>
      <c r="V10" s="2">
        <v>3</v>
      </c>
      <c r="W10" s="2">
        <v>1</v>
      </c>
      <c r="X10" s="2"/>
      <c r="Y10" s="2"/>
      <c r="Z10" s="2">
        <v>2</v>
      </c>
      <c r="AA10" s="2"/>
      <c r="AB10" s="2">
        <f t="shared" si="8"/>
        <v>75</v>
      </c>
      <c r="AC10" s="22">
        <f t="shared" si="4"/>
        <v>10</v>
      </c>
      <c r="AD10" s="21">
        <v>4</v>
      </c>
      <c r="AE10" s="2">
        <v>3</v>
      </c>
      <c r="AF10" s="2">
        <v>2</v>
      </c>
      <c r="AG10" s="2"/>
      <c r="AH10" s="2"/>
      <c r="AI10" s="2">
        <v>1</v>
      </c>
      <c r="AJ10" s="2"/>
      <c r="AK10" s="2">
        <f t="shared" si="5"/>
        <v>83</v>
      </c>
      <c r="AL10" s="2">
        <f t="shared" si="6"/>
        <v>10</v>
      </c>
    </row>
    <row r="11" spans="1:70">
      <c r="A11" s="21">
        <v>9</v>
      </c>
      <c r="B11" s="22" t="s">
        <v>89</v>
      </c>
      <c r="C11" s="21">
        <v>10</v>
      </c>
      <c r="D11" s="2"/>
      <c r="E11" s="2"/>
      <c r="F11" s="2"/>
      <c r="G11" s="2"/>
      <c r="H11" s="2"/>
      <c r="I11" s="2"/>
      <c r="J11" s="2">
        <f t="shared" si="7"/>
        <v>100</v>
      </c>
      <c r="K11" s="22">
        <f t="shared" si="1"/>
        <v>10</v>
      </c>
      <c r="L11" s="21">
        <v>10</v>
      </c>
      <c r="M11" s="2"/>
      <c r="N11" s="2"/>
      <c r="O11" s="2"/>
      <c r="P11" s="2"/>
      <c r="Q11" s="2"/>
      <c r="R11" s="2"/>
      <c r="S11" s="2">
        <f t="shared" si="2"/>
        <v>100</v>
      </c>
      <c r="T11" s="22">
        <f t="shared" si="3"/>
        <v>10</v>
      </c>
      <c r="U11" s="21">
        <v>9</v>
      </c>
      <c r="V11" s="2">
        <v>1</v>
      </c>
      <c r="W11" s="2"/>
      <c r="X11" s="2"/>
      <c r="Y11" s="2"/>
      <c r="Z11" s="2"/>
      <c r="AA11" s="2"/>
      <c r="AB11" s="2">
        <f t="shared" si="8"/>
        <v>99</v>
      </c>
      <c r="AC11" s="22">
        <f t="shared" si="4"/>
        <v>10</v>
      </c>
      <c r="AD11" s="21">
        <v>6</v>
      </c>
      <c r="AE11" s="2">
        <v>2</v>
      </c>
      <c r="AF11" s="2">
        <v>2</v>
      </c>
      <c r="AG11" s="2"/>
      <c r="AH11" s="2"/>
      <c r="AI11" s="2"/>
      <c r="AJ11" s="2"/>
      <c r="AK11" s="2">
        <f t="shared" si="5"/>
        <v>94</v>
      </c>
      <c r="AL11" s="2">
        <f t="shared" si="6"/>
        <v>10</v>
      </c>
    </row>
    <row r="12" spans="1:70">
      <c r="A12" s="21">
        <v>10</v>
      </c>
      <c r="B12" s="53" t="s">
        <v>90</v>
      </c>
      <c r="C12" s="21">
        <v>6</v>
      </c>
      <c r="D12" s="2">
        <v>4</v>
      </c>
      <c r="E12" s="2"/>
      <c r="F12" s="2"/>
      <c r="G12" s="2"/>
      <c r="H12" s="2"/>
      <c r="I12" s="2"/>
      <c r="J12" s="2">
        <f t="shared" si="7"/>
        <v>96</v>
      </c>
      <c r="K12" s="22">
        <f t="shared" si="1"/>
        <v>10</v>
      </c>
      <c r="L12" s="21">
        <v>8</v>
      </c>
      <c r="M12" s="2">
        <v>1</v>
      </c>
      <c r="N12" s="2"/>
      <c r="O12" s="2"/>
      <c r="P12" s="2"/>
      <c r="Q12" s="2">
        <v>1</v>
      </c>
      <c r="R12" s="2"/>
      <c r="S12" s="2">
        <f t="shared" si="2"/>
        <v>89</v>
      </c>
      <c r="T12" s="22">
        <f t="shared" si="3"/>
        <v>10</v>
      </c>
      <c r="U12" s="21">
        <v>3</v>
      </c>
      <c r="V12" s="2">
        <v>4</v>
      </c>
      <c r="W12" s="2">
        <v>1</v>
      </c>
      <c r="X12" s="2">
        <v>1</v>
      </c>
      <c r="Y12" s="2"/>
      <c r="Z12" s="2">
        <v>1</v>
      </c>
      <c r="AA12" s="2"/>
      <c r="AB12" s="2">
        <f t="shared" si="8"/>
        <v>77</v>
      </c>
      <c r="AC12" s="22">
        <f t="shared" si="4"/>
        <v>10</v>
      </c>
      <c r="AD12" s="21"/>
      <c r="AE12" s="2">
        <v>6</v>
      </c>
      <c r="AF12" s="2">
        <v>3</v>
      </c>
      <c r="AG12" s="2"/>
      <c r="AH12" s="2"/>
      <c r="AI12" s="2">
        <v>1</v>
      </c>
      <c r="AJ12" s="2"/>
      <c r="AK12" s="2">
        <f>10*AD12+9*AE12+8*AF12+5*AG12+3*AH12+0*AI12+0*AJ12</f>
        <v>78</v>
      </c>
      <c r="AL12" s="2">
        <f t="shared" si="6"/>
        <v>10</v>
      </c>
    </row>
    <row r="13" spans="1:70">
      <c r="A13" s="21">
        <v>11</v>
      </c>
      <c r="B13" s="22" t="s">
        <v>96</v>
      </c>
      <c r="C13" s="21">
        <v>7</v>
      </c>
      <c r="D13" s="2">
        <v>1</v>
      </c>
      <c r="E13" s="2">
        <v>1</v>
      </c>
      <c r="F13" s="2"/>
      <c r="G13" s="2">
        <v>1</v>
      </c>
      <c r="H13" s="2"/>
      <c r="I13" s="2"/>
      <c r="J13" s="2">
        <f t="shared" si="7"/>
        <v>88</v>
      </c>
      <c r="K13" s="22">
        <f t="shared" si="1"/>
        <v>10</v>
      </c>
      <c r="L13" s="21">
        <v>10</v>
      </c>
      <c r="M13" s="2"/>
      <c r="N13" s="2"/>
      <c r="O13" s="2"/>
      <c r="P13" s="2"/>
      <c r="Q13" s="2"/>
      <c r="R13" s="2"/>
      <c r="S13" s="2">
        <f t="shared" si="2"/>
        <v>100</v>
      </c>
      <c r="T13" s="22">
        <f t="shared" si="3"/>
        <v>10</v>
      </c>
      <c r="U13" s="21">
        <v>4</v>
      </c>
      <c r="V13" s="2">
        <v>4</v>
      </c>
      <c r="W13" s="2">
        <v>1</v>
      </c>
      <c r="X13" s="2">
        <v>1</v>
      </c>
      <c r="Y13" s="2"/>
      <c r="Z13" s="2"/>
      <c r="AA13" s="2"/>
      <c r="AB13" s="2">
        <f t="shared" si="8"/>
        <v>87</v>
      </c>
      <c r="AC13" s="22">
        <f t="shared" si="4"/>
        <v>10</v>
      </c>
      <c r="AD13" s="21">
        <v>3</v>
      </c>
      <c r="AE13" s="2">
        <v>4</v>
      </c>
      <c r="AF13" s="2">
        <v>3</v>
      </c>
      <c r="AG13" s="2"/>
      <c r="AH13" s="2"/>
      <c r="AI13" s="2"/>
      <c r="AJ13" s="2"/>
      <c r="AK13" s="2">
        <f t="shared" ref="AK13:AK32" si="9">10*AD13+9*AE13+8*AF13+5*AG13+3*AH13+0*AI13+0*AJ13</f>
        <v>90</v>
      </c>
      <c r="AL13" s="2">
        <f t="shared" si="6"/>
        <v>10</v>
      </c>
    </row>
    <row r="14" spans="1:70">
      <c r="A14" s="21">
        <v>12</v>
      </c>
      <c r="B14" s="22" t="s">
        <v>131</v>
      </c>
      <c r="C14" s="21">
        <v>9</v>
      </c>
      <c r="D14" s="2">
        <v>1</v>
      </c>
      <c r="E14" s="2"/>
      <c r="F14" s="2"/>
      <c r="G14" s="2"/>
      <c r="H14" s="2"/>
      <c r="I14" s="2"/>
      <c r="J14" s="2">
        <f t="shared" si="7"/>
        <v>99</v>
      </c>
      <c r="K14" s="22">
        <f t="shared" si="1"/>
        <v>10</v>
      </c>
      <c r="L14" s="21">
        <v>9</v>
      </c>
      <c r="M14" s="2">
        <v>1</v>
      </c>
      <c r="N14" s="2"/>
      <c r="O14" s="2"/>
      <c r="P14" s="2"/>
      <c r="Q14" s="2"/>
      <c r="R14" s="2"/>
      <c r="S14" s="2">
        <f t="shared" si="2"/>
        <v>99</v>
      </c>
      <c r="T14" s="22">
        <f t="shared" si="3"/>
        <v>10</v>
      </c>
      <c r="U14" s="21">
        <v>7</v>
      </c>
      <c r="V14" s="2">
        <v>2</v>
      </c>
      <c r="W14" s="2">
        <v>1</v>
      </c>
      <c r="X14" s="2"/>
      <c r="Y14" s="2"/>
      <c r="Z14" s="2"/>
      <c r="AA14" s="2"/>
      <c r="AB14" s="2">
        <f t="shared" si="8"/>
        <v>96</v>
      </c>
      <c r="AC14" s="22">
        <f t="shared" si="4"/>
        <v>10</v>
      </c>
      <c r="AD14" s="21">
        <v>4</v>
      </c>
      <c r="AE14" s="2">
        <v>3</v>
      </c>
      <c r="AF14" s="2">
        <v>2</v>
      </c>
      <c r="AG14" s="2"/>
      <c r="AH14" s="2"/>
      <c r="AI14" s="2">
        <v>1</v>
      </c>
      <c r="AJ14" s="2"/>
      <c r="AK14" s="2">
        <f t="shared" si="9"/>
        <v>83</v>
      </c>
      <c r="AL14" s="2">
        <f t="shared" si="6"/>
        <v>10</v>
      </c>
    </row>
    <row r="15" spans="1:70">
      <c r="A15" s="21">
        <v>13</v>
      </c>
      <c r="B15" s="22" t="s">
        <v>91</v>
      </c>
      <c r="C15" s="21">
        <v>6</v>
      </c>
      <c r="D15" s="2">
        <v>1</v>
      </c>
      <c r="E15" s="2">
        <v>2</v>
      </c>
      <c r="F15" s="2">
        <v>1</v>
      </c>
      <c r="G15" s="2"/>
      <c r="H15" s="2"/>
      <c r="I15" s="2"/>
      <c r="J15" s="2">
        <f t="shared" si="7"/>
        <v>88</v>
      </c>
      <c r="K15" s="22">
        <f t="shared" si="1"/>
        <v>10</v>
      </c>
      <c r="L15" s="21">
        <v>9</v>
      </c>
      <c r="M15" s="2">
        <v>1</v>
      </c>
      <c r="N15" s="2"/>
      <c r="O15" s="2"/>
      <c r="P15" s="2"/>
      <c r="Q15" s="2"/>
      <c r="R15" s="2"/>
      <c r="S15" s="2">
        <f t="shared" si="2"/>
        <v>99</v>
      </c>
      <c r="T15" s="22">
        <f t="shared" si="3"/>
        <v>10</v>
      </c>
      <c r="U15" s="21">
        <v>5</v>
      </c>
      <c r="V15" s="2">
        <v>2</v>
      </c>
      <c r="W15" s="2">
        <v>2</v>
      </c>
      <c r="X15" s="2">
        <v>1</v>
      </c>
      <c r="Y15" s="2"/>
      <c r="Z15" s="2"/>
      <c r="AA15" s="2"/>
      <c r="AB15" s="2">
        <f t="shared" si="8"/>
        <v>87</v>
      </c>
      <c r="AC15" s="22">
        <f t="shared" si="4"/>
        <v>10</v>
      </c>
      <c r="AD15" s="21">
        <v>1</v>
      </c>
      <c r="AE15" s="2">
        <v>7</v>
      </c>
      <c r="AF15" s="2">
        <v>1</v>
      </c>
      <c r="AG15" s="2"/>
      <c r="AH15" s="2"/>
      <c r="AI15" s="2">
        <v>1</v>
      </c>
      <c r="AJ15" s="2"/>
      <c r="AK15" s="2">
        <f t="shared" si="9"/>
        <v>81</v>
      </c>
      <c r="AL15" s="2">
        <f t="shared" si="6"/>
        <v>10</v>
      </c>
    </row>
    <row r="16" spans="1:70">
      <c r="A16" s="21">
        <v>14</v>
      </c>
      <c r="B16" s="22" t="s">
        <v>92</v>
      </c>
      <c r="C16" s="21">
        <v>10</v>
      </c>
      <c r="D16" s="2"/>
      <c r="E16" s="2"/>
      <c r="F16" s="2"/>
      <c r="G16" s="2"/>
      <c r="H16" s="2"/>
      <c r="I16" s="2"/>
      <c r="J16" s="2">
        <f t="shared" si="7"/>
        <v>100</v>
      </c>
      <c r="K16" s="22">
        <f t="shared" si="1"/>
        <v>10</v>
      </c>
      <c r="L16" s="21">
        <v>9</v>
      </c>
      <c r="M16" s="2">
        <v>1</v>
      </c>
      <c r="N16" s="2"/>
      <c r="O16" s="2"/>
      <c r="P16" s="2"/>
      <c r="Q16" s="2"/>
      <c r="R16" s="2"/>
      <c r="S16" s="2">
        <f t="shared" si="2"/>
        <v>99</v>
      </c>
      <c r="T16" s="22">
        <f t="shared" si="3"/>
        <v>10</v>
      </c>
      <c r="U16" s="21">
        <v>10</v>
      </c>
      <c r="V16" s="2"/>
      <c r="W16" s="2"/>
      <c r="X16" s="2"/>
      <c r="Y16" s="2"/>
      <c r="Z16" s="2"/>
      <c r="AA16" s="2"/>
      <c r="AB16" s="2">
        <f t="shared" si="8"/>
        <v>100</v>
      </c>
      <c r="AC16" s="22">
        <f t="shared" si="4"/>
        <v>10</v>
      </c>
      <c r="AD16" s="21">
        <v>8</v>
      </c>
      <c r="AE16" s="2">
        <v>1</v>
      </c>
      <c r="AF16" s="2">
        <v>1</v>
      </c>
      <c r="AG16" s="2"/>
      <c r="AH16" s="2"/>
      <c r="AI16" s="2"/>
      <c r="AJ16" s="2"/>
      <c r="AK16" s="2">
        <f t="shared" si="9"/>
        <v>97</v>
      </c>
      <c r="AL16" s="2">
        <f t="shared" si="6"/>
        <v>10</v>
      </c>
    </row>
    <row r="17" spans="1:71">
      <c r="A17" s="21">
        <v>15</v>
      </c>
      <c r="B17" s="22" t="s">
        <v>93</v>
      </c>
      <c r="C17" s="21">
        <v>10</v>
      </c>
      <c r="D17" s="2"/>
      <c r="E17" s="2"/>
      <c r="F17" s="2"/>
      <c r="G17" s="2"/>
      <c r="H17" s="2"/>
      <c r="I17" s="2"/>
      <c r="J17" s="2">
        <f t="shared" si="7"/>
        <v>100</v>
      </c>
      <c r="K17" s="22">
        <f t="shared" si="1"/>
        <v>10</v>
      </c>
      <c r="L17" s="21">
        <v>9</v>
      </c>
      <c r="M17" s="2">
        <v>1</v>
      </c>
      <c r="N17" s="2"/>
      <c r="O17" s="2"/>
      <c r="P17" s="2"/>
      <c r="Q17" s="2"/>
      <c r="R17" s="2"/>
      <c r="S17" s="2">
        <f t="shared" si="2"/>
        <v>99</v>
      </c>
      <c r="T17" s="22">
        <f t="shared" si="3"/>
        <v>10</v>
      </c>
      <c r="U17" s="21">
        <v>7</v>
      </c>
      <c r="V17" s="2">
        <v>2</v>
      </c>
      <c r="W17" s="2"/>
      <c r="X17" s="2"/>
      <c r="Y17" s="2"/>
      <c r="Z17" s="2">
        <v>1</v>
      </c>
      <c r="AA17" s="2"/>
      <c r="AB17" s="2">
        <f t="shared" si="8"/>
        <v>88</v>
      </c>
      <c r="AC17" s="22">
        <f t="shared" si="4"/>
        <v>10</v>
      </c>
      <c r="AD17" s="21">
        <v>5</v>
      </c>
      <c r="AE17" s="2">
        <v>3</v>
      </c>
      <c r="AF17" s="2">
        <v>2</v>
      </c>
      <c r="AG17" s="2"/>
      <c r="AH17" s="2"/>
      <c r="AI17" s="2"/>
      <c r="AJ17" s="2"/>
      <c r="AK17" s="2">
        <f t="shared" si="9"/>
        <v>93</v>
      </c>
      <c r="AL17" s="2">
        <f t="shared" si="6"/>
        <v>10</v>
      </c>
    </row>
    <row r="18" spans="1:71">
      <c r="A18" s="21">
        <v>16</v>
      </c>
      <c r="B18" s="22" t="s">
        <v>94</v>
      </c>
      <c r="C18" s="46">
        <v>10</v>
      </c>
      <c r="D18" s="2"/>
      <c r="E18" s="2"/>
      <c r="F18" s="2"/>
      <c r="G18" s="2"/>
      <c r="H18" s="2"/>
      <c r="I18" s="2"/>
      <c r="J18" s="2">
        <f t="shared" si="7"/>
        <v>100</v>
      </c>
      <c r="K18" s="22">
        <f t="shared" si="1"/>
        <v>10</v>
      </c>
      <c r="L18" s="46">
        <v>10</v>
      </c>
      <c r="M18" s="2"/>
      <c r="N18" s="2"/>
      <c r="O18" s="2"/>
      <c r="P18" s="2"/>
      <c r="Q18" s="2"/>
      <c r="R18" s="2"/>
      <c r="S18" s="2">
        <f t="shared" si="2"/>
        <v>100</v>
      </c>
      <c r="T18" s="22">
        <f t="shared" si="3"/>
        <v>10</v>
      </c>
      <c r="U18" s="21">
        <v>10</v>
      </c>
      <c r="V18" s="2"/>
      <c r="W18" s="2"/>
      <c r="X18" s="2"/>
      <c r="Y18" s="2"/>
      <c r="Z18" s="2"/>
      <c r="AA18" s="2"/>
      <c r="AB18" s="2">
        <f t="shared" si="8"/>
        <v>100</v>
      </c>
      <c r="AC18" s="22">
        <f t="shared" si="4"/>
        <v>10</v>
      </c>
      <c r="AD18" s="46">
        <v>4</v>
      </c>
      <c r="AE18" s="2">
        <v>3</v>
      </c>
      <c r="AF18" s="2">
        <v>3</v>
      </c>
      <c r="AG18" s="2"/>
      <c r="AH18" s="2"/>
      <c r="AI18" s="2"/>
      <c r="AJ18" s="2"/>
      <c r="AK18" s="2">
        <f t="shared" si="9"/>
        <v>91</v>
      </c>
      <c r="AL18" s="22">
        <f t="shared" si="6"/>
        <v>10</v>
      </c>
    </row>
    <row r="19" spans="1:71">
      <c r="A19" s="21">
        <v>17</v>
      </c>
      <c r="B19" s="53" t="s">
        <v>60</v>
      </c>
      <c r="C19" s="46">
        <v>9</v>
      </c>
      <c r="D19" s="2">
        <v>1</v>
      </c>
      <c r="E19" s="2"/>
      <c r="F19" s="2"/>
      <c r="G19" s="2"/>
      <c r="H19" s="2"/>
      <c r="I19" s="2"/>
      <c r="J19" s="2">
        <f t="shared" ref="J19:J21" si="10">10*C19+9*D19+8*E19+3*F19+1*G19+0*H19+0*I19</f>
        <v>99</v>
      </c>
      <c r="K19" s="22">
        <f t="shared" ref="K19:K21" si="11">SUM(C19:I19)</f>
        <v>10</v>
      </c>
      <c r="L19" s="46">
        <v>10</v>
      </c>
      <c r="M19" s="2"/>
      <c r="N19" s="2"/>
      <c r="O19" s="2"/>
      <c r="P19" s="2"/>
      <c r="Q19" s="2"/>
      <c r="R19" s="2"/>
      <c r="S19" s="2">
        <f t="shared" ref="S19:S21" si="12">10*L19+9*M19+8*N19+3*O19+1*P19+0*Q19+0*R19</f>
        <v>100</v>
      </c>
      <c r="T19" s="22">
        <f t="shared" ref="T19:T21" si="13">SUM(L19:R19)</f>
        <v>10</v>
      </c>
      <c r="U19" s="21">
        <v>8</v>
      </c>
      <c r="V19" s="2">
        <v>2</v>
      </c>
      <c r="W19" s="2"/>
      <c r="X19" s="2"/>
      <c r="Y19" s="2"/>
      <c r="Z19" s="2"/>
      <c r="AA19" s="2"/>
      <c r="AB19" s="2">
        <f t="shared" ref="AB19:AB21" si="14">10*U19+9*V19+8*W19+3*X19+1*Y19+0*Z19+0*AA19</f>
        <v>98</v>
      </c>
      <c r="AC19" s="22">
        <f t="shared" ref="AC19:AC21" si="15">SUM(U19:AA19)</f>
        <v>10</v>
      </c>
      <c r="AD19" s="46">
        <v>8</v>
      </c>
      <c r="AE19" s="2">
        <v>1</v>
      </c>
      <c r="AF19" s="2"/>
      <c r="AG19" s="2"/>
      <c r="AH19" s="2">
        <v>1</v>
      </c>
      <c r="AI19" s="2"/>
      <c r="AJ19" s="2"/>
      <c r="AK19" s="2">
        <f t="shared" ref="AK19:AK21" si="16">10*AD19+9*AE19+8*AF19+5*AG19+3*AH19+0*AI19+0*AJ19</f>
        <v>92</v>
      </c>
      <c r="AL19" s="22">
        <f t="shared" ref="AL19:AL21" si="17">SUM(AD19:AJ19)</f>
        <v>10</v>
      </c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</row>
    <row r="20" spans="1:71">
      <c r="A20" s="21">
        <v>18</v>
      </c>
      <c r="B20" s="53" t="s">
        <v>95</v>
      </c>
      <c r="C20" s="46">
        <v>7</v>
      </c>
      <c r="D20" s="2">
        <v>2</v>
      </c>
      <c r="E20" s="2">
        <v>1</v>
      </c>
      <c r="F20" s="2"/>
      <c r="G20" s="2"/>
      <c r="H20" s="2"/>
      <c r="I20" s="2"/>
      <c r="J20" s="2">
        <f t="shared" si="10"/>
        <v>96</v>
      </c>
      <c r="K20" s="22">
        <f t="shared" si="11"/>
        <v>10</v>
      </c>
      <c r="L20" s="46">
        <v>10</v>
      </c>
      <c r="M20" s="2"/>
      <c r="N20" s="2"/>
      <c r="O20" s="2"/>
      <c r="P20" s="2"/>
      <c r="Q20" s="2"/>
      <c r="R20" s="2"/>
      <c r="S20" s="2">
        <f t="shared" si="12"/>
        <v>100</v>
      </c>
      <c r="T20" s="22">
        <f t="shared" si="13"/>
        <v>10</v>
      </c>
      <c r="U20" s="21">
        <v>7</v>
      </c>
      <c r="V20" s="2">
        <v>2</v>
      </c>
      <c r="W20" s="2">
        <v>1</v>
      </c>
      <c r="X20" s="2"/>
      <c r="Y20" s="2"/>
      <c r="Z20" s="2"/>
      <c r="AA20" s="2"/>
      <c r="AB20" s="2">
        <f t="shared" si="14"/>
        <v>96</v>
      </c>
      <c r="AC20" s="22">
        <f t="shared" si="15"/>
        <v>10</v>
      </c>
      <c r="AD20" s="46">
        <v>3</v>
      </c>
      <c r="AE20" s="2">
        <v>6</v>
      </c>
      <c r="AF20" s="2"/>
      <c r="AG20" s="2"/>
      <c r="AH20" s="2"/>
      <c r="AI20" s="2">
        <v>1</v>
      </c>
      <c r="AJ20" s="2"/>
      <c r="AK20" s="2">
        <f t="shared" si="16"/>
        <v>84</v>
      </c>
      <c r="AL20" s="22">
        <f t="shared" si="17"/>
        <v>10</v>
      </c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</row>
    <row r="21" spans="1:71" ht="21.6" thickBot="1">
      <c r="A21" s="15">
        <v>19</v>
      </c>
      <c r="B21" s="54" t="s">
        <v>59</v>
      </c>
      <c r="C21" s="51">
        <v>10</v>
      </c>
      <c r="D21" s="16"/>
      <c r="E21" s="16"/>
      <c r="F21" s="16"/>
      <c r="G21" s="16"/>
      <c r="H21" s="16"/>
      <c r="I21" s="16"/>
      <c r="J21" s="16">
        <f t="shared" si="10"/>
        <v>100</v>
      </c>
      <c r="K21" s="17">
        <f t="shared" si="11"/>
        <v>10</v>
      </c>
      <c r="L21" s="51">
        <v>10</v>
      </c>
      <c r="M21" s="16"/>
      <c r="N21" s="16"/>
      <c r="O21" s="16"/>
      <c r="P21" s="16"/>
      <c r="Q21" s="16"/>
      <c r="R21" s="16"/>
      <c r="S21" s="16">
        <f t="shared" si="12"/>
        <v>100</v>
      </c>
      <c r="T21" s="17">
        <f t="shared" si="13"/>
        <v>10</v>
      </c>
      <c r="U21" s="15">
        <v>10</v>
      </c>
      <c r="V21" s="16"/>
      <c r="W21" s="16"/>
      <c r="X21" s="16"/>
      <c r="Y21" s="16"/>
      <c r="Z21" s="16"/>
      <c r="AA21" s="16"/>
      <c r="AB21" s="16">
        <f t="shared" si="14"/>
        <v>100</v>
      </c>
      <c r="AC21" s="17">
        <f t="shared" si="15"/>
        <v>10</v>
      </c>
      <c r="AD21" s="51">
        <v>9</v>
      </c>
      <c r="AE21" s="16">
        <v>1</v>
      </c>
      <c r="AF21" s="16"/>
      <c r="AG21" s="16"/>
      <c r="AH21" s="16"/>
      <c r="AI21" s="16"/>
      <c r="AJ21" s="16"/>
      <c r="AK21" s="16">
        <f t="shared" si="16"/>
        <v>99</v>
      </c>
      <c r="AL21" s="17">
        <f t="shared" si="17"/>
        <v>10</v>
      </c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</row>
    <row r="22" spans="1:71">
      <c r="A22" s="19" t="s">
        <v>77</v>
      </c>
      <c r="B22" s="22" t="s">
        <v>61</v>
      </c>
      <c r="C22" s="19">
        <v>8</v>
      </c>
      <c r="D22" s="14">
        <v>2</v>
      </c>
      <c r="E22" s="14"/>
      <c r="F22" s="14"/>
      <c r="G22" s="14"/>
      <c r="H22" s="14"/>
      <c r="I22" s="14"/>
      <c r="J22" s="14">
        <f t="shared" si="7"/>
        <v>98</v>
      </c>
      <c r="K22" s="20">
        <f t="shared" si="1"/>
        <v>10</v>
      </c>
      <c r="L22" s="19">
        <v>10</v>
      </c>
      <c r="M22" s="14"/>
      <c r="N22" s="14"/>
      <c r="O22" s="14"/>
      <c r="P22" s="14"/>
      <c r="Q22" s="14"/>
      <c r="R22" s="14"/>
      <c r="S22" s="14">
        <f t="shared" si="2"/>
        <v>100</v>
      </c>
      <c r="T22" s="20">
        <f t="shared" si="3"/>
        <v>10</v>
      </c>
      <c r="U22" s="19">
        <v>9</v>
      </c>
      <c r="V22" s="14">
        <v>1</v>
      </c>
      <c r="W22" s="14"/>
      <c r="X22" s="14"/>
      <c r="Y22" s="14"/>
      <c r="Z22" s="14"/>
      <c r="AA22" s="14"/>
      <c r="AB22" s="14">
        <f t="shared" si="8"/>
        <v>99</v>
      </c>
      <c r="AC22" s="20">
        <f t="shared" si="4"/>
        <v>10</v>
      </c>
      <c r="AD22" s="19">
        <v>7</v>
      </c>
      <c r="AE22" s="14">
        <v>3</v>
      </c>
      <c r="AF22" s="14"/>
      <c r="AG22" s="14"/>
      <c r="AH22" s="14"/>
      <c r="AI22" s="14"/>
      <c r="AJ22" s="14"/>
      <c r="AK22" s="14">
        <f t="shared" si="9"/>
        <v>97</v>
      </c>
      <c r="AL22" s="14">
        <f t="shared" si="6"/>
        <v>10</v>
      </c>
    </row>
    <row r="23" spans="1:71">
      <c r="A23" s="21" t="s">
        <v>78</v>
      </c>
      <c r="B23" s="22" t="s">
        <v>58</v>
      </c>
      <c r="C23" s="21">
        <v>10</v>
      </c>
      <c r="D23" s="2"/>
      <c r="E23" s="2"/>
      <c r="F23" s="2"/>
      <c r="G23" s="2"/>
      <c r="H23" s="2"/>
      <c r="I23" s="2"/>
      <c r="J23" s="2">
        <f t="shared" si="7"/>
        <v>100</v>
      </c>
      <c r="K23" s="22">
        <f t="shared" si="1"/>
        <v>10</v>
      </c>
      <c r="L23" s="21">
        <v>10</v>
      </c>
      <c r="M23" s="2"/>
      <c r="N23" s="2"/>
      <c r="O23" s="2"/>
      <c r="P23" s="2"/>
      <c r="Q23" s="2"/>
      <c r="R23" s="2"/>
      <c r="S23" s="2">
        <f t="shared" si="2"/>
        <v>100</v>
      </c>
      <c r="T23" s="22">
        <f t="shared" si="3"/>
        <v>10</v>
      </c>
      <c r="U23" s="21">
        <v>10</v>
      </c>
      <c r="V23" s="2"/>
      <c r="W23" s="2"/>
      <c r="X23" s="2"/>
      <c r="Y23" s="2"/>
      <c r="Z23" s="2"/>
      <c r="AA23" s="2"/>
      <c r="AB23" s="2">
        <f t="shared" si="8"/>
        <v>100</v>
      </c>
      <c r="AC23" s="22">
        <f t="shared" si="4"/>
        <v>10</v>
      </c>
      <c r="AD23" s="21">
        <v>7</v>
      </c>
      <c r="AE23" s="2">
        <v>3</v>
      </c>
      <c r="AF23" s="2"/>
      <c r="AG23" s="2"/>
      <c r="AH23" s="2"/>
      <c r="AI23" s="2"/>
      <c r="AJ23" s="2"/>
      <c r="AK23" s="2">
        <f t="shared" si="9"/>
        <v>97</v>
      </c>
      <c r="AL23" s="2">
        <f t="shared" si="6"/>
        <v>10</v>
      </c>
    </row>
    <row r="24" spans="1:71">
      <c r="A24" s="21" t="s">
        <v>63</v>
      </c>
      <c r="B24" s="44" t="s">
        <v>62</v>
      </c>
      <c r="C24" s="21">
        <v>8</v>
      </c>
      <c r="D24" s="2">
        <v>1</v>
      </c>
      <c r="E24" s="2">
        <v>1</v>
      </c>
      <c r="F24" s="2"/>
      <c r="G24" s="2"/>
      <c r="H24" s="2"/>
      <c r="I24" s="2"/>
      <c r="J24" s="2">
        <f t="shared" si="7"/>
        <v>97</v>
      </c>
      <c r="K24" s="22">
        <f t="shared" si="1"/>
        <v>10</v>
      </c>
      <c r="L24" s="21">
        <v>10</v>
      </c>
      <c r="M24" s="2"/>
      <c r="N24" s="2"/>
      <c r="O24" s="2"/>
      <c r="P24" s="2"/>
      <c r="Q24" s="2"/>
      <c r="R24" s="2"/>
      <c r="S24" s="2">
        <f t="shared" si="2"/>
        <v>100</v>
      </c>
      <c r="T24" s="22">
        <f t="shared" si="3"/>
        <v>10</v>
      </c>
      <c r="U24" s="21">
        <v>7</v>
      </c>
      <c r="V24" s="2">
        <v>2</v>
      </c>
      <c r="W24" s="2">
        <v>1</v>
      </c>
      <c r="X24" s="2"/>
      <c r="Y24" s="2"/>
      <c r="Z24" s="2"/>
      <c r="AA24" s="2"/>
      <c r="AB24" s="2">
        <f t="shared" si="8"/>
        <v>96</v>
      </c>
      <c r="AC24" s="22">
        <f t="shared" si="4"/>
        <v>10</v>
      </c>
      <c r="AD24" s="21">
        <v>7</v>
      </c>
      <c r="AE24" s="2">
        <v>3</v>
      </c>
      <c r="AF24" s="2"/>
      <c r="AG24" s="2"/>
      <c r="AH24" s="2"/>
      <c r="AI24" s="2"/>
      <c r="AJ24" s="2"/>
      <c r="AK24" s="2">
        <f t="shared" si="9"/>
        <v>97</v>
      </c>
      <c r="AL24" s="2">
        <f t="shared" si="6"/>
        <v>10</v>
      </c>
    </row>
    <row r="25" spans="1:71">
      <c r="A25" s="21" t="s">
        <v>64</v>
      </c>
      <c r="B25" s="22" t="s">
        <v>54</v>
      </c>
      <c r="C25" s="21">
        <v>10</v>
      </c>
      <c r="D25" s="2"/>
      <c r="E25" s="2"/>
      <c r="F25" s="2"/>
      <c r="G25" s="2"/>
      <c r="H25" s="2"/>
      <c r="I25" s="2"/>
      <c r="J25" s="2">
        <f t="shared" si="7"/>
        <v>100</v>
      </c>
      <c r="K25" s="22">
        <f t="shared" si="1"/>
        <v>10</v>
      </c>
      <c r="L25" s="21">
        <v>10</v>
      </c>
      <c r="M25" s="2"/>
      <c r="N25" s="2"/>
      <c r="O25" s="2"/>
      <c r="P25" s="2"/>
      <c r="Q25" s="2"/>
      <c r="R25" s="2"/>
      <c r="S25" s="2">
        <f t="shared" si="2"/>
        <v>100</v>
      </c>
      <c r="T25" s="22">
        <f t="shared" si="3"/>
        <v>10</v>
      </c>
      <c r="U25" s="21">
        <v>10</v>
      </c>
      <c r="V25" s="2"/>
      <c r="W25" s="2"/>
      <c r="X25" s="2"/>
      <c r="Y25" s="2"/>
      <c r="Z25" s="2"/>
      <c r="AA25" s="2"/>
      <c r="AB25" s="2">
        <f t="shared" si="8"/>
        <v>100</v>
      </c>
      <c r="AC25" s="22">
        <f t="shared" si="4"/>
        <v>10</v>
      </c>
      <c r="AD25" s="21">
        <v>8</v>
      </c>
      <c r="AE25" s="2">
        <v>2</v>
      </c>
      <c r="AF25" s="2"/>
      <c r="AG25" s="2"/>
      <c r="AH25" s="2"/>
      <c r="AI25" s="2"/>
      <c r="AJ25" s="2"/>
      <c r="AK25" s="2">
        <f t="shared" si="9"/>
        <v>98</v>
      </c>
      <c r="AL25" s="2">
        <f t="shared" si="6"/>
        <v>10</v>
      </c>
    </row>
    <row r="26" spans="1:71">
      <c r="A26" s="21" t="s">
        <v>65</v>
      </c>
      <c r="B26" s="22" t="s">
        <v>56</v>
      </c>
      <c r="C26" s="21">
        <v>10</v>
      </c>
      <c r="D26" s="2"/>
      <c r="E26" s="2"/>
      <c r="F26" s="2"/>
      <c r="G26" s="2"/>
      <c r="H26" s="2"/>
      <c r="I26" s="2"/>
      <c r="J26" s="2">
        <f t="shared" si="7"/>
        <v>100</v>
      </c>
      <c r="K26" s="22">
        <f t="shared" si="1"/>
        <v>10</v>
      </c>
      <c r="L26" s="21">
        <v>10</v>
      </c>
      <c r="M26" s="2"/>
      <c r="N26" s="2"/>
      <c r="O26" s="2"/>
      <c r="P26" s="2"/>
      <c r="Q26" s="2"/>
      <c r="R26" s="2"/>
      <c r="S26" s="2">
        <f t="shared" si="2"/>
        <v>100</v>
      </c>
      <c r="T26" s="22">
        <f t="shared" si="3"/>
        <v>10</v>
      </c>
      <c r="U26" s="21">
        <v>6</v>
      </c>
      <c r="V26" s="2">
        <v>4</v>
      </c>
      <c r="W26" s="2"/>
      <c r="X26" s="2"/>
      <c r="Y26" s="2"/>
      <c r="Z26" s="2"/>
      <c r="AA26" s="2"/>
      <c r="AB26" s="2">
        <f t="shared" si="8"/>
        <v>96</v>
      </c>
      <c r="AC26" s="22">
        <f t="shared" si="4"/>
        <v>10</v>
      </c>
      <c r="AD26" s="21">
        <v>9</v>
      </c>
      <c r="AE26" s="2">
        <v>1</v>
      </c>
      <c r="AF26" s="2"/>
      <c r="AG26" s="2"/>
      <c r="AH26" s="2"/>
      <c r="AI26" s="2"/>
      <c r="AJ26" s="2"/>
      <c r="AK26" s="2">
        <f t="shared" si="9"/>
        <v>99</v>
      </c>
      <c r="AL26" s="2">
        <f t="shared" si="6"/>
        <v>10</v>
      </c>
    </row>
    <row r="27" spans="1:71">
      <c r="A27" s="21" t="s">
        <v>66</v>
      </c>
      <c r="B27" s="22" t="s">
        <v>57</v>
      </c>
      <c r="C27" s="21">
        <v>8</v>
      </c>
      <c r="D27" s="2">
        <v>1</v>
      </c>
      <c r="E27" s="2">
        <v>1</v>
      </c>
      <c r="F27" s="2"/>
      <c r="G27" s="2"/>
      <c r="H27" s="2"/>
      <c r="I27" s="2"/>
      <c r="J27" s="2">
        <f t="shared" si="7"/>
        <v>97</v>
      </c>
      <c r="K27" s="22">
        <f t="shared" si="1"/>
        <v>10</v>
      </c>
      <c r="L27" s="21">
        <v>10</v>
      </c>
      <c r="M27" s="2"/>
      <c r="N27" s="2"/>
      <c r="O27" s="2"/>
      <c r="P27" s="2"/>
      <c r="Q27" s="2"/>
      <c r="R27" s="2"/>
      <c r="S27" s="2">
        <f t="shared" si="2"/>
        <v>100</v>
      </c>
      <c r="T27" s="22">
        <f t="shared" si="3"/>
        <v>10</v>
      </c>
      <c r="U27" s="21">
        <v>10</v>
      </c>
      <c r="V27" s="2"/>
      <c r="W27" s="2"/>
      <c r="X27" s="2"/>
      <c r="Y27" s="2"/>
      <c r="Z27" s="2"/>
      <c r="AA27" s="2"/>
      <c r="AB27" s="2">
        <f t="shared" si="8"/>
        <v>100</v>
      </c>
      <c r="AC27" s="22">
        <f t="shared" si="4"/>
        <v>10</v>
      </c>
      <c r="AD27" s="21">
        <v>4</v>
      </c>
      <c r="AE27" s="2">
        <v>5</v>
      </c>
      <c r="AF27" s="2">
        <v>1</v>
      </c>
      <c r="AG27" s="2"/>
      <c r="AH27" s="2"/>
      <c r="AI27" s="2"/>
      <c r="AJ27" s="2"/>
      <c r="AK27" s="2">
        <f t="shared" si="9"/>
        <v>93</v>
      </c>
      <c r="AL27" s="2">
        <f t="shared" si="6"/>
        <v>10</v>
      </c>
    </row>
    <row r="28" spans="1:71">
      <c r="A28" s="21" t="s">
        <v>67</v>
      </c>
      <c r="B28" s="22" t="s">
        <v>88</v>
      </c>
      <c r="C28" s="21">
        <v>1</v>
      </c>
      <c r="D28" s="2">
        <v>2</v>
      </c>
      <c r="E28" s="2">
        <v>2</v>
      </c>
      <c r="F28" s="2">
        <v>3</v>
      </c>
      <c r="G28" s="2"/>
      <c r="H28" s="2">
        <v>2</v>
      </c>
      <c r="I28" s="2"/>
      <c r="J28" s="2">
        <f t="shared" si="7"/>
        <v>53</v>
      </c>
      <c r="K28" s="22">
        <f t="shared" si="1"/>
        <v>10</v>
      </c>
      <c r="L28" s="21">
        <v>8</v>
      </c>
      <c r="M28" s="2">
        <v>1</v>
      </c>
      <c r="N28" s="2">
        <v>1</v>
      </c>
      <c r="O28" s="2"/>
      <c r="P28" s="2"/>
      <c r="Q28" s="2"/>
      <c r="R28" s="2"/>
      <c r="S28" s="2">
        <f t="shared" si="2"/>
        <v>97</v>
      </c>
      <c r="T28" s="22">
        <f t="shared" si="3"/>
        <v>10</v>
      </c>
      <c r="U28" s="21">
        <v>5</v>
      </c>
      <c r="V28" s="2">
        <v>4</v>
      </c>
      <c r="W28" s="2">
        <v>1</v>
      </c>
      <c r="X28" s="2"/>
      <c r="Y28" s="2"/>
      <c r="Z28" s="2"/>
      <c r="AA28" s="2"/>
      <c r="AB28" s="2">
        <f t="shared" si="8"/>
        <v>94</v>
      </c>
      <c r="AC28" s="22">
        <f t="shared" si="4"/>
        <v>10</v>
      </c>
      <c r="AD28" s="21">
        <v>1</v>
      </c>
      <c r="AE28" s="2">
        <v>4</v>
      </c>
      <c r="AF28" s="2">
        <v>5</v>
      </c>
      <c r="AG28" s="2"/>
      <c r="AH28" s="2"/>
      <c r="AI28" s="2"/>
      <c r="AJ28" s="2"/>
      <c r="AK28" s="2">
        <f t="shared" si="9"/>
        <v>86</v>
      </c>
      <c r="AL28" s="2">
        <f t="shared" si="6"/>
        <v>10</v>
      </c>
    </row>
    <row r="29" spans="1:71">
      <c r="A29" s="21" t="s">
        <v>68</v>
      </c>
      <c r="B29" s="22" t="s">
        <v>55</v>
      </c>
      <c r="C29" s="21">
        <v>6</v>
      </c>
      <c r="D29" s="2">
        <v>2</v>
      </c>
      <c r="E29" s="2">
        <v>2</v>
      </c>
      <c r="F29" s="2"/>
      <c r="G29" s="2"/>
      <c r="H29" s="2"/>
      <c r="I29" s="2"/>
      <c r="J29" s="2">
        <f t="shared" si="7"/>
        <v>94</v>
      </c>
      <c r="K29" s="22">
        <f t="shared" si="1"/>
        <v>10</v>
      </c>
      <c r="L29" s="21">
        <v>9</v>
      </c>
      <c r="M29" s="2">
        <v>1</v>
      </c>
      <c r="N29" s="2"/>
      <c r="O29" s="2"/>
      <c r="P29" s="2"/>
      <c r="Q29" s="2"/>
      <c r="R29" s="2"/>
      <c r="S29" s="2">
        <f t="shared" si="2"/>
        <v>99</v>
      </c>
      <c r="T29" s="22">
        <f t="shared" si="3"/>
        <v>10</v>
      </c>
      <c r="U29" s="21">
        <v>4</v>
      </c>
      <c r="V29" s="2">
        <v>4</v>
      </c>
      <c r="W29" s="2"/>
      <c r="X29" s="2">
        <v>2</v>
      </c>
      <c r="Y29" s="2"/>
      <c r="Z29" s="2"/>
      <c r="AA29" s="2"/>
      <c r="AB29" s="2">
        <f t="shared" si="8"/>
        <v>82</v>
      </c>
      <c r="AC29" s="22">
        <f t="shared" si="4"/>
        <v>10</v>
      </c>
      <c r="AD29" s="21">
        <v>3</v>
      </c>
      <c r="AE29" s="2">
        <v>3</v>
      </c>
      <c r="AF29" s="2">
        <v>4</v>
      </c>
      <c r="AG29" s="2"/>
      <c r="AH29" s="2"/>
      <c r="AI29" s="2"/>
      <c r="AJ29" s="2"/>
      <c r="AK29" s="2">
        <f t="shared" si="9"/>
        <v>89</v>
      </c>
      <c r="AL29" s="2">
        <f t="shared" si="6"/>
        <v>10</v>
      </c>
    </row>
    <row r="30" spans="1:71">
      <c r="A30" s="21" t="s">
        <v>79</v>
      </c>
      <c r="B30" s="22" t="s">
        <v>89</v>
      </c>
      <c r="C30" s="21">
        <v>8</v>
      </c>
      <c r="D30" s="2">
        <v>2</v>
      </c>
      <c r="E30" s="2"/>
      <c r="F30" s="2"/>
      <c r="G30" s="2"/>
      <c r="H30" s="2"/>
      <c r="I30" s="2"/>
      <c r="J30" s="2">
        <f t="shared" si="7"/>
        <v>98</v>
      </c>
      <c r="K30" s="22">
        <f t="shared" si="1"/>
        <v>10</v>
      </c>
      <c r="L30" s="21">
        <v>10</v>
      </c>
      <c r="M30" s="2"/>
      <c r="N30" s="2"/>
      <c r="O30" s="2"/>
      <c r="P30" s="2"/>
      <c r="Q30" s="2"/>
      <c r="R30" s="2"/>
      <c r="S30" s="2">
        <f t="shared" si="2"/>
        <v>100</v>
      </c>
      <c r="T30" s="22">
        <f t="shared" si="3"/>
        <v>10</v>
      </c>
      <c r="U30" s="21">
        <v>7</v>
      </c>
      <c r="V30" s="2">
        <v>3</v>
      </c>
      <c r="W30" s="2"/>
      <c r="X30" s="2"/>
      <c r="Y30" s="2"/>
      <c r="Z30" s="2"/>
      <c r="AA30" s="2"/>
      <c r="AB30" s="2">
        <f t="shared" si="8"/>
        <v>97</v>
      </c>
      <c r="AC30" s="22">
        <f t="shared" si="4"/>
        <v>10</v>
      </c>
      <c r="AD30" s="21">
        <v>6</v>
      </c>
      <c r="AE30" s="2">
        <v>4</v>
      </c>
      <c r="AF30" s="2"/>
      <c r="AG30" s="2"/>
      <c r="AH30" s="2"/>
      <c r="AI30" s="2"/>
      <c r="AJ30" s="2"/>
      <c r="AK30" s="2">
        <f t="shared" si="9"/>
        <v>96</v>
      </c>
      <c r="AL30" s="2">
        <f t="shared" si="6"/>
        <v>10</v>
      </c>
    </row>
    <row r="31" spans="1:71">
      <c r="A31" s="21" t="s">
        <v>80</v>
      </c>
      <c r="B31" s="22" t="s">
        <v>90</v>
      </c>
      <c r="C31" s="21">
        <v>6</v>
      </c>
      <c r="D31" s="2">
        <v>2</v>
      </c>
      <c r="E31" s="2">
        <v>2</v>
      </c>
      <c r="F31" s="2"/>
      <c r="G31" s="2"/>
      <c r="H31" s="2"/>
      <c r="I31" s="2"/>
      <c r="J31" s="2">
        <f t="shared" si="7"/>
        <v>94</v>
      </c>
      <c r="K31" s="22">
        <f t="shared" ref="K31:K32" si="18">SUM(C31:I31)</f>
        <v>10</v>
      </c>
      <c r="L31" s="21">
        <v>8</v>
      </c>
      <c r="M31" s="2">
        <v>2</v>
      </c>
      <c r="N31" s="2"/>
      <c r="O31" s="2"/>
      <c r="P31" s="2"/>
      <c r="Q31" s="2"/>
      <c r="R31" s="2"/>
      <c r="S31" s="2">
        <f t="shared" si="2"/>
        <v>98</v>
      </c>
      <c r="T31" s="22">
        <f t="shared" ref="T31:T32" si="19">SUM(L31:R31)</f>
        <v>10</v>
      </c>
      <c r="U31" s="21">
        <v>7</v>
      </c>
      <c r="V31" s="2">
        <v>1</v>
      </c>
      <c r="W31" s="2">
        <v>1</v>
      </c>
      <c r="X31" s="2"/>
      <c r="Y31" s="2"/>
      <c r="Z31" s="2">
        <v>1</v>
      </c>
      <c r="AA31" s="2"/>
      <c r="AB31" s="2">
        <f t="shared" si="8"/>
        <v>87</v>
      </c>
      <c r="AC31" s="22">
        <f t="shared" ref="AC31:AC32" si="20">SUM(U31:AA31)</f>
        <v>10</v>
      </c>
      <c r="AD31" s="21">
        <v>5</v>
      </c>
      <c r="AE31" s="2">
        <v>3</v>
      </c>
      <c r="AF31" s="2">
        <v>2</v>
      </c>
      <c r="AG31" s="2"/>
      <c r="AH31" s="2"/>
      <c r="AI31" s="2"/>
      <c r="AJ31" s="2"/>
      <c r="AK31" s="2">
        <f t="shared" si="9"/>
        <v>93</v>
      </c>
      <c r="AL31" s="2">
        <f t="shared" ref="AL31:AL32" si="21">SUM(AD31:AJ31)</f>
        <v>10</v>
      </c>
    </row>
    <row r="32" spans="1:71">
      <c r="A32" s="43" t="s">
        <v>81</v>
      </c>
      <c r="B32" s="22" t="s">
        <v>96</v>
      </c>
      <c r="C32" s="43">
        <v>6</v>
      </c>
      <c r="D32" s="45">
        <v>3</v>
      </c>
      <c r="E32" s="45"/>
      <c r="F32" s="45">
        <v>1</v>
      </c>
      <c r="G32" s="45"/>
      <c r="H32" s="45"/>
      <c r="I32" s="45"/>
      <c r="J32" s="45">
        <f t="shared" si="7"/>
        <v>90</v>
      </c>
      <c r="K32" s="44">
        <f t="shared" si="18"/>
        <v>10</v>
      </c>
      <c r="L32" s="43">
        <v>9</v>
      </c>
      <c r="M32" s="45">
        <v>1</v>
      </c>
      <c r="N32" s="45"/>
      <c r="O32" s="45"/>
      <c r="P32" s="45"/>
      <c r="Q32" s="45"/>
      <c r="R32" s="45"/>
      <c r="S32" s="45">
        <f t="shared" si="2"/>
        <v>99</v>
      </c>
      <c r="T32" s="44">
        <f t="shared" si="19"/>
        <v>10</v>
      </c>
      <c r="U32" s="43">
        <v>9</v>
      </c>
      <c r="V32" s="45"/>
      <c r="W32" s="45"/>
      <c r="X32" s="45">
        <v>1</v>
      </c>
      <c r="Y32" s="45"/>
      <c r="Z32" s="45"/>
      <c r="AA32" s="45"/>
      <c r="AB32" s="45">
        <f t="shared" si="8"/>
        <v>93</v>
      </c>
      <c r="AC32" s="44">
        <f t="shared" si="20"/>
        <v>10</v>
      </c>
      <c r="AD32" s="43">
        <v>7</v>
      </c>
      <c r="AE32" s="45">
        <v>1</v>
      </c>
      <c r="AF32" s="45">
        <v>2</v>
      </c>
      <c r="AG32" s="45"/>
      <c r="AH32" s="45"/>
      <c r="AI32" s="45"/>
      <c r="AJ32" s="45"/>
      <c r="AK32" s="45">
        <f t="shared" si="9"/>
        <v>95</v>
      </c>
      <c r="AL32" s="45">
        <f t="shared" si="21"/>
        <v>10</v>
      </c>
    </row>
    <row r="33" spans="1:38">
      <c r="A33" s="2" t="s">
        <v>82</v>
      </c>
      <c r="B33" s="22" t="s">
        <v>131</v>
      </c>
      <c r="C33" s="46">
        <v>7</v>
      </c>
      <c r="D33" s="2">
        <v>3</v>
      </c>
      <c r="E33" s="2"/>
      <c r="F33" s="2"/>
      <c r="G33" s="2"/>
      <c r="H33" s="2"/>
      <c r="I33" s="2"/>
      <c r="J33" s="45">
        <f t="shared" ref="J33:J37" si="22">10*C33+9*D33+8*E33+3*F33+1*G33+0*H33+0*I33</f>
        <v>97</v>
      </c>
      <c r="K33" s="44">
        <f t="shared" ref="K33:K37" si="23">SUM(C33:I33)</f>
        <v>10</v>
      </c>
      <c r="L33" s="2">
        <v>10</v>
      </c>
      <c r="M33" s="2"/>
      <c r="N33" s="2"/>
      <c r="O33" s="2"/>
      <c r="P33" s="2"/>
      <c r="Q33" s="2"/>
      <c r="R33" s="2"/>
      <c r="S33" s="45">
        <f t="shared" ref="S33:S37" si="24">10*L33+9*M33+8*N33+3*O33+1*P33+0*Q33+0*R33</f>
        <v>100</v>
      </c>
      <c r="T33" s="44">
        <f t="shared" ref="T33:T37" si="25">SUM(L33:R33)</f>
        <v>10</v>
      </c>
      <c r="U33" s="2">
        <v>8</v>
      </c>
      <c r="V33" s="2"/>
      <c r="W33" s="2">
        <v>1</v>
      </c>
      <c r="X33" s="2">
        <v>1</v>
      </c>
      <c r="Y33" s="2"/>
      <c r="Z33" s="2"/>
      <c r="AA33" s="2"/>
      <c r="AB33" s="45">
        <f t="shared" ref="AB33:AB37" si="26">10*U33+9*V33+8*W33+3*X33+1*Y33+0*Z33+0*AA33</f>
        <v>91</v>
      </c>
      <c r="AC33" s="44">
        <f t="shared" ref="AC33:AC37" si="27">SUM(U33:AA33)</f>
        <v>10</v>
      </c>
      <c r="AD33" s="2">
        <v>2</v>
      </c>
      <c r="AE33" s="2">
        <v>4</v>
      </c>
      <c r="AF33" s="2">
        <v>4</v>
      </c>
      <c r="AG33" s="2"/>
      <c r="AH33" s="2"/>
      <c r="AI33" s="2"/>
      <c r="AJ33" s="2"/>
      <c r="AK33" s="45">
        <f t="shared" ref="AK33:AK36" si="28">10*AD33+9*AE33+8*AF33+5*AG33+3*AH33+0*AI33+0*AJ33</f>
        <v>88</v>
      </c>
      <c r="AL33" s="45">
        <f t="shared" ref="AL33:AL36" si="29">SUM(AD33:AJ33)</f>
        <v>10</v>
      </c>
    </row>
    <row r="34" spans="1:38">
      <c r="A34" s="2" t="s">
        <v>83</v>
      </c>
      <c r="B34" s="22" t="s">
        <v>91</v>
      </c>
      <c r="C34" s="46">
        <v>4</v>
      </c>
      <c r="D34" s="2">
        <v>5</v>
      </c>
      <c r="E34" s="2"/>
      <c r="F34" s="2">
        <v>1</v>
      </c>
      <c r="G34" s="2"/>
      <c r="H34" s="2"/>
      <c r="I34" s="2"/>
      <c r="J34" s="45">
        <f t="shared" si="22"/>
        <v>88</v>
      </c>
      <c r="K34" s="44">
        <f t="shared" si="23"/>
        <v>10</v>
      </c>
      <c r="L34" s="2">
        <v>7</v>
      </c>
      <c r="M34" s="2">
        <v>3</v>
      </c>
      <c r="N34" s="2"/>
      <c r="O34" s="2"/>
      <c r="P34" s="2"/>
      <c r="Q34" s="2"/>
      <c r="R34" s="2"/>
      <c r="S34" s="45">
        <f t="shared" si="24"/>
        <v>97</v>
      </c>
      <c r="T34" s="44">
        <f t="shared" si="25"/>
        <v>10</v>
      </c>
      <c r="U34" s="2">
        <v>7</v>
      </c>
      <c r="V34" s="2">
        <v>2</v>
      </c>
      <c r="W34" s="2">
        <v>1</v>
      </c>
      <c r="X34" s="2"/>
      <c r="Y34" s="2"/>
      <c r="Z34" s="2"/>
      <c r="AA34" s="2"/>
      <c r="AB34" s="45">
        <f t="shared" si="26"/>
        <v>96</v>
      </c>
      <c r="AC34" s="44">
        <f t="shared" si="27"/>
        <v>10</v>
      </c>
      <c r="AD34" s="2">
        <v>3</v>
      </c>
      <c r="AE34" s="2">
        <v>1</v>
      </c>
      <c r="AF34" s="2">
        <v>1</v>
      </c>
      <c r="AG34" s="2">
        <v>3</v>
      </c>
      <c r="AH34" s="2"/>
      <c r="AI34" s="2">
        <v>2</v>
      </c>
      <c r="AJ34" s="2"/>
      <c r="AK34" s="45">
        <f t="shared" si="28"/>
        <v>62</v>
      </c>
      <c r="AL34" s="45">
        <f t="shared" si="29"/>
        <v>10</v>
      </c>
    </row>
    <row r="35" spans="1:38">
      <c r="A35" s="2" t="s">
        <v>84</v>
      </c>
      <c r="B35" s="22" t="s">
        <v>92</v>
      </c>
      <c r="C35" s="46">
        <v>10</v>
      </c>
      <c r="D35" s="2"/>
      <c r="E35" s="2"/>
      <c r="F35" s="2"/>
      <c r="G35" s="2"/>
      <c r="H35" s="2"/>
      <c r="I35" s="2"/>
      <c r="J35" s="45">
        <f t="shared" si="22"/>
        <v>100</v>
      </c>
      <c r="K35" s="44">
        <f t="shared" si="23"/>
        <v>10</v>
      </c>
      <c r="L35" s="2">
        <v>10</v>
      </c>
      <c r="M35" s="2"/>
      <c r="N35" s="2"/>
      <c r="O35" s="2"/>
      <c r="P35" s="2"/>
      <c r="Q35" s="2"/>
      <c r="R35" s="2"/>
      <c r="S35" s="45">
        <f t="shared" si="24"/>
        <v>100</v>
      </c>
      <c r="T35" s="44">
        <f t="shared" si="25"/>
        <v>10</v>
      </c>
      <c r="U35" s="2">
        <v>7</v>
      </c>
      <c r="V35" s="2">
        <v>3</v>
      </c>
      <c r="W35" s="2"/>
      <c r="X35" s="2"/>
      <c r="Y35" s="2"/>
      <c r="Z35" s="2"/>
      <c r="AA35" s="2"/>
      <c r="AB35" s="45">
        <f t="shared" si="26"/>
        <v>97</v>
      </c>
      <c r="AC35" s="44">
        <f t="shared" si="27"/>
        <v>10</v>
      </c>
      <c r="AD35" s="2">
        <v>6</v>
      </c>
      <c r="AE35" s="2">
        <v>4</v>
      </c>
      <c r="AF35" s="2"/>
      <c r="AG35" s="2"/>
      <c r="AH35" s="2"/>
      <c r="AI35" s="2"/>
      <c r="AJ35" s="2"/>
      <c r="AK35" s="45">
        <f t="shared" si="28"/>
        <v>96</v>
      </c>
      <c r="AL35" s="45">
        <f t="shared" si="29"/>
        <v>10</v>
      </c>
    </row>
    <row r="36" spans="1:38">
      <c r="A36" s="2" t="s">
        <v>85</v>
      </c>
      <c r="B36" s="22" t="s">
        <v>93</v>
      </c>
      <c r="C36" s="46">
        <v>7</v>
      </c>
      <c r="D36" s="2">
        <v>3</v>
      </c>
      <c r="E36" s="2"/>
      <c r="F36" s="2"/>
      <c r="G36" s="2"/>
      <c r="H36" s="2"/>
      <c r="I36" s="2"/>
      <c r="J36" s="45">
        <f t="shared" si="22"/>
        <v>97</v>
      </c>
      <c r="K36" s="44">
        <f t="shared" si="23"/>
        <v>10</v>
      </c>
      <c r="L36" s="2">
        <v>8</v>
      </c>
      <c r="M36" s="2">
        <v>2</v>
      </c>
      <c r="N36" s="2"/>
      <c r="O36" s="2"/>
      <c r="P36" s="2"/>
      <c r="Q36" s="2"/>
      <c r="R36" s="2"/>
      <c r="S36" s="45">
        <f t="shared" si="24"/>
        <v>98</v>
      </c>
      <c r="T36" s="44">
        <f t="shared" si="25"/>
        <v>10</v>
      </c>
      <c r="U36" s="2">
        <v>7</v>
      </c>
      <c r="V36" s="2">
        <v>2</v>
      </c>
      <c r="W36" s="2">
        <v>1</v>
      </c>
      <c r="X36" s="2"/>
      <c r="Y36" s="2"/>
      <c r="Z36" s="2"/>
      <c r="AA36" s="2"/>
      <c r="AB36" s="45">
        <f t="shared" si="26"/>
        <v>96</v>
      </c>
      <c r="AC36" s="44">
        <f t="shared" si="27"/>
        <v>10</v>
      </c>
      <c r="AD36" s="2">
        <v>3</v>
      </c>
      <c r="AE36" s="2">
        <v>3</v>
      </c>
      <c r="AF36" s="2">
        <v>1</v>
      </c>
      <c r="AG36" s="2">
        <v>1</v>
      </c>
      <c r="AH36" s="2"/>
      <c r="AI36" s="2">
        <v>2</v>
      </c>
      <c r="AJ36" s="2"/>
      <c r="AK36" s="45">
        <f t="shared" si="28"/>
        <v>70</v>
      </c>
      <c r="AL36" s="44">
        <f t="shared" si="29"/>
        <v>10</v>
      </c>
    </row>
    <row r="37" spans="1:38">
      <c r="A37" s="43" t="s">
        <v>86</v>
      </c>
      <c r="B37" s="22" t="s">
        <v>94</v>
      </c>
      <c r="C37" s="21">
        <v>10</v>
      </c>
      <c r="D37" s="2"/>
      <c r="E37" s="2"/>
      <c r="F37" s="2"/>
      <c r="G37" s="2"/>
      <c r="H37" s="2"/>
      <c r="I37" s="2"/>
      <c r="J37" s="2">
        <f t="shared" si="22"/>
        <v>100</v>
      </c>
      <c r="K37" s="22">
        <f t="shared" si="23"/>
        <v>10</v>
      </c>
      <c r="L37" s="46">
        <v>10</v>
      </c>
      <c r="M37" s="2"/>
      <c r="N37" s="2"/>
      <c r="O37" s="2"/>
      <c r="P37" s="2"/>
      <c r="Q37" s="2"/>
      <c r="R37" s="2"/>
      <c r="S37" s="2">
        <f t="shared" si="24"/>
        <v>100</v>
      </c>
      <c r="T37" s="22">
        <f t="shared" si="25"/>
        <v>10</v>
      </c>
      <c r="U37" s="46">
        <v>9</v>
      </c>
      <c r="V37" s="2">
        <v>1</v>
      </c>
      <c r="W37" s="2"/>
      <c r="X37" s="2"/>
      <c r="Y37" s="2"/>
      <c r="Z37" s="2"/>
      <c r="AA37" s="2"/>
      <c r="AB37" s="2">
        <f t="shared" si="26"/>
        <v>99</v>
      </c>
      <c r="AC37" s="22">
        <f t="shared" si="27"/>
        <v>10</v>
      </c>
      <c r="AD37" s="46">
        <v>7</v>
      </c>
      <c r="AE37" s="2">
        <v>2</v>
      </c>
      <c r="AF37" s="2"/>
      <c r="AG37" s="2"/>
      <c r="AH37" s="2"/>
      <c r="AI37" s="2">
        <v>1</v>
      </c>
      <c r="AJ37" s="2"/>
      <c r="AK37" s="2">
        <f t="shared" ref="AK37" si="30">10*AD37+9*AE37+8*AF37+5*AG37+3*AH37+0*AI37+0*AJ37</f>
        <v>88</v>
      </c>
      <c r="AL37" s="22">
        <f t="shared" ref="AL37" si="31">SUM(AD37:AJ37)</f>
        <v>10</v>
      </c>
    </row>
    <row r="38" spans="1:38">
      <c r="A38" s="21" t="s">
        <v>97</v>
      </c>
      <c r="B38" s="22" t="s">
        <v>60</v>
      </c>
      <c r="C38" s="21">
        <v>9</v>
      </c>
      <c r="D38" s="2">
        <v>1</v>
      </c>
      <c r="E38" s="2"/>
      <c r="F38" s="2"/>
      <c r="G38" s="2"/>
      <c r="H38" s="2"/>
      <c r="I38" s="2"/>
      <c r="J38" s="2">
        <f t="shared" ref="J38:J40" si="32">10*C38+9*D38+8*E38+3*F38+1*G38+0*H38+0*I38</f>
        <v>99</v>
      </c>
      <c r="K38" s="22">
        <f t="shared" ref="K38:K40" si="33">SUM(C38:I38)</f>
        <v>10</v>
      </c>
      <c r="L38" s="46">
        <v>10</v>
      </c>
      <c r="M38" s="2"/>
      <c r="N38" s="2"/>
      <c r="O38" s="2"/>
      <c r="P38" s="2"/>
      <c r="Q38" s="2"/>
      <c r="R38" s="2"/>
      <c r="S38" s="2">
        <f t="shared" ref="S38:S40" si="34">10*L38+9*M38+8*N38+3*O38+1*P38+0*Q38+0*R38</f>
        <v>100</v>
      </c>
      <c r="T38" s="22">
        <f t="shared" ref="T38:T40" si="35">SUM(L38:R38)</f>
        <v>10</v>
      </c>
      <c r="U38" s="46">
        <v>10</v>
      </c>
      <c r="V38" s="2"/>
      <c r="W38" s="2"/>
      <c r="X38" s="2"/>
      <c r="Y38" s="2"/>
      <c r="Z38" s="2"/>
      <c r="AA38" s="2"/>
      <c r="AB38" s="2">
        <f t="shared" ref="AB38:AB40" si="36">10*U38+9*V38+8*W38+3*X38+1*Y38+0*Z38+0*AA38</f>
        <v>100</v>
      </c>
      <c r="AC38" s="22">
        <f t="shared" ref="AC38:AC40" si="37">SUM(U38:AA38)</f>
        <v>10</v>
      </c>
      <c r="AD38" s="46">
        <v>7</v>
      </c>
      <c r="AE38" s="2">
        <v>3</v>
      </c>
      <c r="AF38" s="2"/>
      <c r="AG38" s="2"/>
      <c r="AH38" s="2"/>
      <c r="AI38" s="2"/>
      <c r="AJ38" s="2"/>
      <c r="AK38" s="2">
        <f t="shared" ref="AK38:AK40" si="38">10*AD38+9*AE38+8*AF38+5*AG38+3*AH38+0*AI38+0*AJ38</f>
        <v>97</v>
      </c>
      <c r="AL38" s="22">
        <f t="shared" ref="AL38:AL40" si="39">SUM(AD38:AJ38)</f>
        <v>10</v>
      </c>
    </row>
    <row r="39" spans="1:38">
      <c r="A39" s="21" t="s">
        <v>98</v>
      </c>
      <c r="B39" s="22" t="s">
        <v>95</v>
      </c>
      <c r="C39" s="21">
        <v>7</v>
      </c>
      <c r="D39" s="2">
        <v>2</v>
      </c>
      <c r="E39" s="2">
        <v>1</v>
      </c>
      <c r="F39" s="2"/>
      <c r="G39" s="2"/>
      <c r="H39" s="2"/>
      <c r="I39" s="2"/>
      <c r="J39" s="2">
        <f t="shared" si="32"/>
        <v>96</v>
      </c>
      <c r="K39" s="22">
        <f t="shared" si="33"/>
        <v>10</v>
      </c>
      <c r="L39" s="46">
        <v>10</v>
      </c>
      <c r="M39" s="2"/>
      <c r="N39" s="2"/>
      <c r="O39" s="2"/>
      <c r="P39" s="2"/>
      <c r="Q39" s="2"/>
      <c r="R39" s="2"/>
      <c r="S39" s="2">
        <f t="shared" si="34"/>
        <v>100</v>
      </c>
      <c r="T39" s="22">
        <f t="shared" si="35"/>
        <v>10</v>
      </c>
      <c r="U39" s="46">
        <v>5</v>
      </c>
      <c r="V39" s="2">
        <v>5</v>
      </c>
      <c r="W39" s="2"/>
      <c r="X39" s="2"/>
      <c r="Y39" s="2"/>
      <c r="Z39" s="2"/>
      <c r="AA39" s="2"/>
      <c r="AB39" s="2">
        <f t="shared" si="36"/>
        <v>95</v>
      </c>
      <c r="AC39" s="22">
        <f t="shared" si="37"/>
        <v>10</v>
      </c>
      <c r="AD39" s="46">
        <v>4</v>
      </c>
      <c r="AE39" s="2">
        <v>3</v>
      </c>
      <c r="AF39" s="2">
        <v>1</v>
      </c>
      <c r="AG39" s="2"/>
      <c r="AH39" s="2"/>
      <c r="AI39" s="2">
        <v>2</v>
      </c>
      <c r="AJ39" s="2"/>
      <c r="AK39" s="2">
        <f t="shared" si="38"/>
        <v>75</v>
      </c>
      <c r="AL39" s="22">
        <f t="shared" si="39"/>
        <v>10</v>
      </c>
    </row>
    <row r="40" spans="1:38" ht="21.6" thickBot="1">
      <c r="A40" s="15" t="s">
        <v>99</v>
      </c>
      <c r="B40" s="17" t="s">
        <v>59</v>
      </c>
      <c r="C40" s="15">
        <v>10</v>
      </c>
      <c r="D40" s="16"/>
      <c r="E40" s="16"/>
      <c r="F40" s="16"/>
      <c r="G40" s="16"/>
      <c r="H40" s="16"/>
      <c r="I40" s="16"/>
      <c r="J40" s="16">
        <f t="shared" si="32"/>
        <v>100</v>
      </c>
      <c r="K40" s="17">
        <f t="shared" si="33"/>
        <v>10</v>
      </c>
      <c r="L40" s="51">
        <v>10</v>
      </c>
      <c r="M40" s="16"/>
      <c r="N40" s="16"/>
      <c r="O40" s="16"/>
      <c r="P40" s="16"/>
      <c r="Q40" s="16"/>
      <c r="R40" s="16"/>
      <c r="S40" s="16">
        <f t="shared" si="34"/>
        <v>100</v>
      </c>
      <c r="T40" s="17">
        <f t="shared" si="35"/>
        <v>10</v>
      </c>
      <c r="U40" s="51">
        <v>10</v>
      </c>
      <c r="V40" s="16"/>
      <c r="W40" s="16"/>
      <c r="X40" s="16"/>
      <c r="Y40" s="16"/>
      <c r="Z40" s="16"/>
      <c r="AA40" s="16"/>
      <c r="AB40" s="16">
        <f t="shared" si="36"/>
        <v>100</v>
      </c>
      <c r="AC40" s="17">
        <f t="shared" si="37"/>
        <v>10</v>
      </c>
      <c r="AD40" s="51">
        <v>9</v>
      </c>
      <c r="AE40" s="16">
        <v>1</v>
      </c>
      <c r="AF40" s="16"/>
      <c r="AG40" s="16"/>
      <c r="AH40" s="16"/>
      <c r="AI40" s="16"/>
      <c r="AJ40" s="16"/>
      <c r="AK40" s="16">
        <f t="shared" si="38"/>
        <v>99</v>
      </c>
      <c r="AL40" s="17">
        <f t="shared" si="39"/>
        <v>10</v>
      </c>
    </row>
  </sheetData>
  <sheetProtection selectLockedCells="1"/>
  <sortState ref="A3:BR32">
    <sortCondition ref="A3:A32"/>
  </sortState>
  <mergeCells count="9">
    <mergeCell ref="A1:B1"/>
    <mergeCell ref="C1:K1"/>
    <mergeCell ref="L1:T1"/>
    <mergeCell ref="U1:AC1"/>
    <mergeCell ref="BK1:BR1"/>
    <mergeCell ref="BC1:BJ1"/>
    <mergeCell ref="AU1:BB1"/>
    <mergeCell ref="AM1:AT1"/>
    <mergeCell ref="AD1:AL1"/>
  </mergeCells>
  <phoneticPr fontId="5" type="noConversion"/>
  <conditionalFormatting sqref="K3:K40 T3:T40 AC3:AC40 AL3:AL40">
    <cfRule type="cellIs" dxfId="11" priority="42" stopIfTrue="1" operator="notEqual">
      <formula>10</formula>
    </cfRule>
  </conditionalFormatting>
  <conditionalFormatting sqref="K3:K40 T3:T40 AC3:AC40 AL3:AL40">
    <cfRule type="cellIs" dxfId="10" priority="41" stopIfTrue="1" operator="equal">
      <formula>10</formula>
    </cfRule>
  </conditionalFormatting>
  <conditionalFormatting sqref="A3:A32">
    <cfRule type="duplicateValues" dxfId="9" priority="2"/>
  </conditionalFormatting>
  <conditionalFormatting sqref="A37">
    <cfRule type="duplicateValues" dxfId="8" priority="1"/>
  </conditionalFormatting>
  <pageMargins left="0.7" right="0.7" top="0.75" bottom="0.75" header="0.3" footer="0.3"/>
  <pageSetup paperSize="9" orientation="landscape" r:id="rId1"/>
  <headerFooter>
    <oddHeader>&amp;R&amp;"Calibri"&amp;10&amp;K000000Internal&amp;1#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topLeftCell="A14" workbookViewId="0">
      <selection activeCell="M22" sqref="M22"/>
    </sheetView>
  </sheetViews>
  <sheetFormatPr defaultColWidth="8.88671875" defaultRowHeight="23.4"/>
  <cols>
    <col min="1" max="1" width="10.6640625" style="3" customWidth="1"/>
    <col min="2" max="2" width="31.6640625" style="3" customWidth="1"/>
    <col min="3" max="11" width="10.6640625" style="3" customWidth="1"/>
    <col min="12" max="12" width="13.6640625" style="3" customWidth="1"/>
    <col min="13" max="13" width="14.33203125" style="3" bestFit="1" customWidth="1"/>
    <col min="14" max="16384" width="8.88671875" style="3"/>
  </cols>
  <sheetData>
    <row r="1" spans="1:17" ht="24" thickBot="1">
      <c r="A1" s="66" t="s">
        <v>87</v>
      </c>
      <c r="B1" s="67"/>
      <c r="C1" s="73" t="s">
        <v>41</v>
      </c>
      <c r="D1" s="73"/>
      <c r="E1" s="73"/>
      <c r="F1" s="73"/>
      <c r="G1" s="73"/>
      <c r="H1" s="73"/>
      <c r="I1" s="73"/>
      <c r="J1" s="73"/>
      <c r="K1" s="73"/>
      <c r="L1" s="73"/>
      <c r="M1" s="74"/>
    </row>
    <row r="2" spans="1:17" ht="47.4" thickBot="1">
      <c r="A2" s="4" t="s">
        <v>8</v>
      </c>
      <c r="B2" s="5" t="s">
        <v>1</v>
      </c>
      <c r="C2" s="5" t="s">
        <v>123</v>
      </c>
      <c r="D2" s="5" t="s">
        <v>124</v>
      </c>
      <c r="E2" s="5" t="s">
        <v>125</v>
      </c>
      <c r="F2" s="5" t="s">
        <v>126</v>
      </c>
      <c r="G2" s="55" t="s">
        <v>127</v>
      </c>
      <c r="H2" s="55" t="s">
        <v>128</v>
      </c>
      <c r="I2" s="5" t="s">
        <v>129</v>
      </c>
      <c r="J2" s="5" t="s">
        <v>130</v>
      </c>
      <c r="K2" s="5" t="s">
        <v>2</v>
      </c>
      <c r="L2" s="6" t="s">
        <v>9</v>
      </c>
      <c r="M2" s="24" t="s">
        <v>12</v>
      </c>
    </row>
    <row r="3" spans="1:17">
      <c r="A3" s="11">
        <f>'M800 - tabulka zasahov'!A3</f>
        <v>1</v>
      </c>
      <c r="B3" s="12" t="str">
        <f>'M800 - tabulka zasahov'!B3</f>
        <v>Kalaš Peter</v>
      </c>
      <c r="C3" s="12">
        <f>'M800 - tabulka zasahov'!J3</f>
        <v>100</v>
      </c>
      <c r="D3" s="12">
        <f>'M800 - tabulka zasahov'!J22</f>
        <v>98</v>
      </c>
      <c r="E3" s="12">
        <f>'M800 - tabulka zasahov'!S3</f>
        <v>100</v>
      </c>
      <c r="F3" s="12">
        <f>'M800 - tabulka zasahov'!S22</f>
        <v>100</v>
      </c>
      <c r="G3" s="12">
        <f>'M800 - tabulka zasahov'!AB3</f>
        <v>96</v>
      </c>
      <c r="H3" s="12">
        <f>'M800 - tabulka zasahov'!AB22</f>
        <v>99</v>
      </c>
      <c r="I3" s="12">
        <f>'M800 - tabulka zasahov'!AK3</f>
        <v>95</v>
      </c>
      <c r="J3" s="12">
        <f>'M800 - tabulka zasahov'!AK22</f>
        <v>97</v>
      </c>
      <c r="K3" s="12">
        <f>SUM(C3:J3)</f>
        <v>785</v>
      </c>
      <c r="L3" s="12"/>
      <c r="M3" s="13" t="str">
        <f t="shared" ref="M3:M18" si="0">IF(K3&gt;370,"II.VT",IF(K3&gt;359,"III.VT"," "))</f>
        <v>II.VT</v>
      </c>
      <c r="Q3" s="10"/>
    </row>
    <row r="4" spans="1:17">
      <c r="A4" s="7">
        <f>'M800 - tabulka zasahov'!A4</f>
        <v>2</v>
      </c>
      <c r="B4" s="8" t="str">
        <f>'M800 - tabulka zasahov'!B4</f>
        <v>Bednár Ivan</v>
      </c>
      <c r="C4" s="8">
        <f>'M800 - tabulka zasahov'!J4</f>
        <v>100</v>
      </c>
      <c r="D4" s="8">
        <f>'M800 - tabulka zasahov'!J23</f>
        <v>100</v>
      </c>
      <c r="E4" s="8">
        <f>'M800 - tabulka zasahov'!S4</f>
        <v>99</v>
      </c>
      <c r="F4" s="8">
        <f>'M800 - tabulka zasahov'!S23</f>
        <v>100</v>
      </c>
      <c r="G4" s="8">
        <f>'M800 - tabulka zasahov'!AB4</f>
        <v>100</v>
      </c>
      <c r="H4" s="8">
        <f>'M800 - tabulka zasahov'!AB23</f>
        <v>100</v>
      </c>
      <c r="I4" s="8">
        <f>'M800 - tabulka zasahov'!AK4</f>
        <v>96</v>
      </c>
      <c r="J4" s="8">
        <f>'M800 - tabulka zasahov'!AK23</f>
        <v>97</v>
      </c>
      <c r="K4" s="8">
        <f>SUM(C4:J4)</f>
        <v>792</v>
      </c>
      <c r="L4" s="8"/>
      <c r="M4" s="9" t="str">
        <f t="shared" si="0"/>
        <v>II.VT</v>
      </c>
    </row>
    <row r="5" spans="1:17" ht="24" thickBot="1">
      <c r="A5" s="7">
        <f>'M800 - tabulka zasahov'!A5</f>
        <v>3</v>
      </c>
      <c r="B5" s="8" t="str">
        <f>'M800 - tabulka zasahov'!B5</f>
        <v>Flux Štefan st.</v>
      </c>
      <c r="C5" s="8">
        <f>'M800 - tabulka zasahov'!J5</f>
        <v>99</v>
      </c>
      <c r="D5" s="8">
        <f>'M800 - tabulka zasahov'!J24</f>
        <v>97</v>
      </c>
      <c r="E5" s="8">
        <f>'M800 - tabulka zasahov'!S5</f>
        <v>99</v>
      </c>
      <c r="F5" s="8">
        <f>'M800 - tabulka zasahov'!S24</f>
        <v>100</v>
      </c>
      <c r="G5" s="8">
        <f>'M800 - tabulka zasahov'!AB5</f>
        <v>100</v>
      </c>
      <c r="H5" s="8">
        <f>'M800 - tabulka zasahov'!AB24</f>
        <v>96</v>
      </c>
      <c r="I5" s="8">
        <f>'M800 - tabulka zasahov'!AK5</f>
        <v>97</v>
      </c>
      <c r="J5" s="8">
        <f>'M800 - tabulka zasahov'!AK24</f>
        <v>97</v>
      </c>
      <c r="K5" s="8">
        <f t="shared" ref="K5:K21" si="1">SUM(C5:J5)</f>
        <v>785</v>
      </c>
      <c r="L5" s="8"/>
      <c r="M5" s="9" t="str">
        <f t="shared" si="0"/>
        <v>II.VT</v>
      </c>
    </row>
    <row r="6" spans="1:17">
      <c r="A6" s="7">
        <f>'M800 - tabulka zasahov'!A6</f>
        <v>4</v>
      </c>
      <c r="B6" s="8" t="str">
        <f>'M800 - tabulka zasahov'!B6</f>
        <v>Bugyi Štefan</v>
      </c>
      <c r="C6" s="8">
        <f>'M800 - tabulka zasahov'!J6</f>
        <v>100</v>
      </c>
      <c r="D6" s="8">
        <f>'M800 - tabulka zasahov'!J25</f>
        <v>100</v>
      </c>
      <c r="E6" s="8">
        <f>'M800 - tabulka zasahov'!S6</f>
        <v>100</v>
      </c>
      <c r="F6" s="8">
        <f>'M800 - tabulka zasahov'!S25</f>
        <v>100</v>
      </c>
      <c r="G6" s="8">
        <f>'M800 - tabulka zasahov'!AB6</f>
        <v>100</v>
      </c>
      <c r="H6" s="8">
        <f>'M800 - tabulka zasahov'!AB25</f>
        <v>100</v>
      </c>
      <c r="I6" s="8">
        <f>'M800 - tabulka zasahov'!AK6</f>
        <v>98</v>
      </c>
      <c r="J6" s="8">
        <f>'M800 - tabulka zasahov'!AK25</f>
        <v>98</v>
      </c>
      <c r="K6" s="8">
        <f t="shared" si="1"/>
        <v>796</v>
      </c>
      <c r="L6" s="8"/>
      <c r="M6" s="9" t="str">
        <f t="shared" si="0"/>
        <v>II.VT</v>
      </c>
      <c r="P6" s="13" t="str">
        <f t="shared" ref="P6" si="2">IF(N6&gt;370,"II.VT",IF(N6&gt;359,"III.VT"," "))</f>
        <v/>
      </c>
    </row>
    <row r="7" spans="1:17">
      <c r="A7" s="7">
        <f>'M800 - tabulka zasahov'!A7</f>
        <v>5</v>
      </c>
      <c r="B7" s="8" t="str">
        <f>'M800 - tabulka zasahov'!B7</f>
        <v>Flux Štefan ml.</v>
      </c>
      <c r="C7" s="8">
        <f>'M800 - tabulka zasahov'!J7</f>
        <v>99</v>
      </c>
      <c r="D7" s="8">
        <f>'M800 - tabulka zasahov'!J26</f>
        <v>100</v>
      </c>
      <c r="E7" s="8">
        <f>'M800 - tabulka zasahov'!S7</f>
        <v>98</v>
      </c>
      <c r="F7" s="8">
        <f>'M800 - tabulka zasahov'!S26</f>
        <v>100</v>
      </c>
      <c r="G7" s="8">
        <f>'M800 - tabulka zasahov'!AB7</f>
        <v>99</v>
      </c>
      <c r="H7" s="8">
        <f>'M800 - tabulka zasahov'!AB26</f>
        <v>96</v>
      </c>
      <c r="I7" s="8">
        <f>'M800 - tabulka zasahov'!AK7</f>
        <v>98</v>
      </c>
      <c r="J7" s="8">
        <f>'M800 - tabulka zasahov'!AK26</f>
        <v>99</v>
      </c>
      <c r="K7" s="8">
        <f t="shared" si="1"/>
        <v>789</v>
      </c>
      <c r="L7" s="8"/>
      <c r="M7" s="9" t="str">
        <f t="shared" si="0"/>
        <v>II.VT</v>
      </c>
    </row>
    <row r="8" spans="1:17">
      <c r="A8" s="7">
        <f>'M800 - tabulka zasahov'!A8</f>
        <v>6</v>
      </c>
      <c r="B8" s="8" t="str">
        <f>'M800 - tabulka zasahov'!B8</f>
        <v>Mesároš Ivan</v>
      </c>
      <c r="C8" s="8">
        <f>'M800 - tabulka zasahov'!J8</f>
        <v>98</v>
      </c>
      <c r="D8" s="8">
        <f>'M800 - tabulka zasahov'!J27</f>
        <v>97</v>
      </c>
      <c r="E8" s="8">
        <f>'M800 - tabulka zasahov'!S8</f>
        <v>100</v>
      </c>
      <c r="F8" s="8">
        <f>'M800 - tabulka zasahov'!S27</f>
        <v>100</v>
      </c>
      <c r="G8" s="8">
        <f>'M800 - tabulka zasahov'!AB8</f>
        <v>97</v>
      </c>
      <c r="H8" s="8">
        <f>'M800 - tabulka zasahov'!AB27</f>
        <v>100</v>
      </c>
      <c r="I8" s="8">
        <f>'M800 - tabulka zasahov'!AK8</f>
        <v>94</v>
      </c>
      <c r="J8" s="8">
        <f>'M800 - tabulka zasahov'!AK27</f>
        <v>93</v>
      </c>
      <c r="K8" s="8">
        <f t="shared" si="1"/>
        <v>779</v>
      </c>
      <c r="L8" s="8"/>
      <c r="M8" s="9" t="str">
        <f t="shared" si="0"/>
        <v>II.VT</v>
      </c>
    </row>
    <row r="9" spans="1:17">
      <c r="A9" s="7">
        <f>'M800 - tabulka zasahov'!A9</f>
        <v>7</v>
      </c>
      <c r="B9" s="8" t="str">
        <f>'M800 - tabulka zasahov'!B9</f>
        <v>Murčo Patrik</v>
      </c>
      <c r="C9" s="8">
        <f>'M800 - tabulka zasahov'!J9</f>
        <v>71</v>
      </c>
      <c r="D9" s="8">
        <f>'M800 - tabulka zasahov'!J28</f>
        <v>53</v>
      </c>
      <c r="E9" s="8">
        <f>'M800 - tabulka zasahov'!S9</f>
        <v>96</v>
      </c>
      <c r="F9" s="8">
        <f>'M800 - tabulka zasahov'!S28</f>
        <v>97</v>
      </c>
      <c r="G9" s="8">
        <f>'M800 - tabulka zasahov'!AB9</f>
        <v>98</v>
      </c>
      <c r="H9" s="8">
        <f>'M800 - tabulka zasahov'!AB28</f>
        <v>94</v>
      </c>
      <c r="I9" s="8">
        <f>'M800 - tabulka zasahov'!AK9</f>
        <v>69</v>
      </c>
      <c r="J9" s="8">
        <f>'M800 - tabulka zasahov'!AK28</f>
        <v>86</v>
      </c>
      <c r="K9" s="8">
        <f t="shared" si="1"/>
        <v>664</v>
      </c>
      <c r="L9" s="8"/>
      <c r="M9" s="9" t="str">
        <f t="shared" si="0"/>
        <v>II.VT</v>
      </c>
    </row>
    <row r="10" spans="1:17">
      <c r="A10" s="7">
        <f>'M800 - tabulka zasahov'!A10</f>
        <v>8</v>
      </c>
      <c r="B10" s="8" t="str">
        <f>'M800 - tabulka zasahov'!B10</f>
        <v>Kaššák Peter</v>
      </c>
      <c r="C10" s="8">
        <f>'M800 - tabulka zasahov'!J10</f>
        <v>96</v>
      </c>
      <c r="D10" s="8">
        <f>'M800 - tabulka zasahov'!J29</f>
        <v>94</v>
      </c>
      <c r="E10" s="8">
        <f>'M800 - tabulka zasahov'!S10</f>
        <v>97</v>
      </c>
      <c r="F10" s="8">
        <f>'M800 - tabulka zasahov'!S29</f>
        <v>99</v>
      </c>
      <c r="G10" s="8">
        <f>'M800 - tabulka zasahov'!AB10</f>
        <v>75</v>
      </c>
      <c r="H10" s="8">
        <f>'M800 - tabulka zasahov'!AB29</f>
        <v>82</v>
      </c>
      <c r="I10" s="8">
        <f>'M800 - tabulka zasahov'!AK10</f>
        <v>83</v>
      </c>
      <c r="J10" s="8">
        <f>'M800 - tabulka zasahov'!AK29</f>
        <v>89</v>
      </c>
      <c r="K10" s="8">
        <f t="shared" si="1"/>
        <v>715</v>
      </c>
      <c r="L10" s="8"/>
      <c r="M10" s="9" t="str">
        <f t="shared" si="0"/>
        <v>II.VT</v>
      </c>
    </row>
    <row r="11" spans="1:17">
      <c r="A11" s="7">
        <f>'M800 - tabulka zasahov'!A11</f>
        <v>9</v>
      </c>
      <c r="B11" s="8" t="str">
        <f>'M800 - tabulka zasahov'!B11</f>
        <v>Sloboda Erik</v>
      </c>
      <c r="C11" s="8">
        <f>'M800 - tabulka zasahov'!J11</f>
        <v>100</v>
      </c>
      <c r="D11" s="8">
        <f>'M800 - tabulka zasahov'!J30</f>
        <v>98</v>
      </c>
      <c r="E11" s="8">
        <f>'M800 - tabulka zasahov'!S11</f>
        <v>100</v>
      </c>
      <c r="F11" s="8">
        <f>'M800 - tabulka zasahov'!S30</f>
        <v>100</v>
      </c>
      <c r="G11" s="8">
        <f>'M800 - tabulka zasahov'!AB11</f>
        <v>99</v>
      </c>
      <c r="H11" s="8">
        <f>'M800 - tabulka zasahov'!AB30</f>
        <v>97</v>
      </c>
      <c r="I11" s="8">
        <f>'M800 - tabulka zasahov'!AK11</f>
        <v>94</v>
      </c>
      <c r="J11" s="8">
        <f>'M800 - tabulka zasahov'!AK30</f>
        <v>96</v>
      </c>
      <c r="K11" s="8">
        <f t="shared" si="1"/>
        <v>784</v>
      </c>
      <c r="L11" s="8"/>
      <c r="M11" s="9" t="str">
        <f t="shared" si="0"/>
        <v>II.VT</v>
      </c>
    </row>
    <row r="12" spans="1:17">
      <c r="A12" s="7">
        <f>'M800 - tabulka zasahov'!A12</f>
        <v>10</v>
      </c>
      <c r="B12" s="8" t="str">
        <f>'M800 - tabulka zasahov'!B12</f>
        <v>Forro Štefan</v>
      </c>
      <c r="C12" s="8">
        <f>'M800 - tabulka zasahov'!J12</f>
        <v>96</v>
      </c>
      <c r="D12" s="8">
        <f>'M800 - tabulka zasahov'!J31</f>
        <v>94</v>
      </c>
      <c r="E12" s="8">
        <f>'M800 - tabulka zasahov'!S12</f>
        <v>89</v>
      </c>
      <c r="F12" s="8">
        <f>'M800 - tabulka zasahov'!S31</f>
        <v>98</v>
      </c>
      <c r="G12" s="8">
        <f>'M800 - tabulka zasahov'!AB12</f>
        <v>77</v>
      </c>
      <c r="H12" s="8">
        <f>'M800 - tabulka zasahov'!AB31</f>
        <v>87</v>
      </c>
      <c r="I12" s="8">
        <f>'M800 - tabulka zasahov'!AK12</f>
        <v>78</v>
      </c>
      <c r="J12" s="8">
        <f>'M800 - tabulka zasahov'!AK31</f>
        <v>93</v>
      </c>
      <c r="K12" s="8">
        <f t="shared" si="1"/>
        <v>712</v>
      </c>
      <c r="L12" s="8"/>
      <c r="M12" s="9" t="str">
        <f t="shared" si="0"/>
        <v>II.VT</v>
      </c>
    </row>
    <row r="13" spans="1:17">
      <c r="A13" s="7">
        <f>'M800 - tabulka zasahov'!A13</f>
        <v>11</v>
      </c>
      <c r="B13" s="8" t="str">
        <f>'M800 - tabulka zasahov'!B13</f>
        <v>Dobrovodský Jozef</v>
      </c>
      <c r="C13" s="8">
        <f>'M800 - tabulka zasahov'!J13</f>
        <v>88</v>
      </c>
      <c r="D13" s="8">
        <f>'M800 - tabulka zasahov'!J32</f>
        <v>90</v>
      </c>
      <c r="E13" s="8">
        <f>'M800 - tabulka zasahov'!S13</f>
        <v>100</v>
      </c>
      <c r="F13" s="8">
        <f>'M800 - tabulka zasahov'!S32</f>
        <v>99</v>
      </c>
      <c r="G13" s="8">
        <f>'M800 - tabulka zasahov'!AB13</f>
        <v>87</v>
      </c>
      <c r="H13" s="8">
        <f>'M800 - tabulka zasahov'!AB32</f>
        <v>93</v>
      </c>
      <c r="I13" s="8">
        <f>'M800 - tabulka zasahov'!AK13</f>
        <v>90</v>
      </c>
      <c r="J13" s="8">
        <f>'M800 - tabulka zasahov'!AK32</f>
        <v>95</v>
      </c>
      <c r="K13" s="8">
        <f t="shared" si="1"/>
        <v>742</v>
      </c>
      <c r="L13" s="8"/>
      <c r="M13" s="9" t="str">
        <f t="shared" si="0"/>
        <v>II.VT</v>
      </c>
    </row>
    <row r="14" spans="1:17">
      <c r="A14" s="7">
        <f>'M800 - tabulka zasahov'!A14</f>
        <v>12</v>
      </c>
      <c r="B14" s="8" t="str">
        <f>'M800 - tabulka zasahov'!B14</f>
        <v>Dzurek David</v>
      </c>
      <c r="C14" s="8">
        <f>'M800 - tabulka zasahov'!J14</f>
        <v>99</v>
      </c>
      <c r="D14" s="8">
        <f>'M800 - tabulka zasahov'!J33</f>
        <v>97</v>
      </c>
      <c r="E14" s="8">
        <f>'M800 - tabulka zasahov'!S14</f>
        <v>99</v>
      </c>
      <c r="F14" s="8">
        <f>'M800 - tabulka zasahov'!S33</f>
        <v>100</v>
      </c>
      <c r="G14" s="8">
        <f>'M800 - tabulka zasahov'!AB14</f>
        <v>96</v>
      </c>
      <c r="H14" s="8">
        <f>'M800 - tabulka zasahov'!AB33</f>
        <v>91</v>
      </c>
      <c r="I14" s="8">
        <f>'M800 - tabulka zasahov'!AK14</f>
        <v>83</v>
      </c>
      <c r="J14" s="8">
        <f>'M800 - tabulka zasahov'!AK33</f>
        <v>88</v>
      </c>
      <c r="K14" s="8">
        <f t="shared" si="1"/>
        <v>753</v>
      </c>
      <c r="L14" s="8"/>
      <c r="M14" s="9" t="str">
        <f t="shared" si="0"/>
        <v>II.VT</v>
      </c>
    </row>
    <row r="15" spans="1:17">
      <c r="A15" s="7">
        <f>'M800 - tabulka zasahov'!A15</f>
        <v>13</v>
      </c>
      <c r="B15" s="8" t="str">
        <f>'M800 - tabulka zasahov'!B15</f>
        <v>Trnková Júlia</v>
      </c>
      <c r="C15" s="8">
        <f>'M800 - tabulka zasahov'!J15</f>
        <v>88</v>
      </c>
      <c r="D15" s="8">
        <f>'M800 - tabulka zasahov'!J34</f>
        <v>88</v>
      </c>
      <c r="E15" s="8">
        <f>'M800 - tabulka zasahov'!S15</f>
        <v>99</v>
      </c>
      <c r="F15" s="8">
        <f>'M800 - tabulka zasahov'!S34</f>
        <v>97</v>
      </c>
      <c r="G15" s="8">
        <f>'M800 - tabulka zasahov'!AB15</f>
        <v>87</v>
      </c>
      <c r="H15" s="8">
        <f>'M800 - tabulka zasahov'!AB34</f>
        <v>96</v>
      </c>
      <c r="I15" s="8">
        <f>'M800 - tabulka zasahov'!AK15</f>
        <v>81</v>
      </c>
      <c r="J15" s="8">
        <f>'M800 - tabulka zasahov'!AK34</f>
        <v>62</v>
      </c>
      <c r="K15" s="8">
        <f t="shared" si="1"/>
        <v>698</v>
      </c>
      <c r="L15" s="8"/>
      <c r="M15" s="9" t="str">
        <f t="shared" si="0"/>
        <v>II.VT</v>
      </c>
    </row>
    <row r="16" spans="1:17">
      <c r="A16" s="7">
        <f>'M800 - tabulka zasahov'!A16</f>
        <v>14</v>
      </c>
      <c r="B16" s="8" t="str">
        <f>'M800 - tabulka zasahov'!B16</f>
        <v>Kristek Tomáš</v>
      </c>
      <c r="C16" s="8">
        <f>'M800 - tabulka zasahov'!J16</f>
        <v>100</v>
      </c>
      <c r="D16" s="8">
        <f>'M800 - tabulka zasahov'!J35</f>
        <v>100</v>
      </c>
      <c r="E16" s="8">
        <f>'M800 - tabulka zasahov'!S16</f>
        <v>99</v>
      </c>
      <c r="F16" s="8">
        <f>'M800 - tabulka zasahov'!S35</f>
        <v>100</v>
      </c>
      <c r="G16" s="8">
        <f>'M800 - tabulka zasahov'!AB16</f>
        <v>100</v>
      </c>
      <c r="H16" s="8">
        <f>'M800 - tabulka zasahov'!AB35</f>
        <v>97</v>
      </c>
      <c r="I16" s="8">
        <f>'M800 - tabulka zasahov'!AK16</f>
        <v>97</v>
      </c>
      <c r="J16" s="8">
        <f>'M800 - tabulka zasahov'!AK35</f>
        <v>96</v>
      </c>
      <c r="K16" s="8">
        <f t="shared" si="1"/>
        <v>789</v>
      </c>
      <c r="L16" s="8"/>
      <c r="M16" s="9" t="str">
        <f t="shared" si="0"/>
        <v>II.VT</v>
      </c>
    </row>
    <row r="17" spans="1:13">
      <c r="A17" s="57">
        <f>'M800 - tabulka zasahov'!A17</f>
        <v>15</v>
      </c>
      <c r="B17" s="58" t="str">
        <f>'M800 - tabulka zasahov'!B17</f>
        <v>Brndiar David</v>
      </c>
      <c r="C17" s="58">
        <f>'M800 - tabulka zasahov'!J17</f>
        <v>100</v>
      </c>
      <c r="D17" s="58">
        <f>'M800 - tabulka zasahov'!J36</f>
        <v>97</v>
      </c>
      <c r="E17" s="58">
        <f>'M800 - tabulka zasahov'!S17</f>
        <v>99</v>
      </c>
      <c r="F17" s="58">
        <f>'M800 - tabulka zasahov'!S36</f>
        <v>98</v>
      </c>
      <c r="G17" s="58">
        <f>'M800 - tabulka zasahov'!AB17</f>
        <v>88</v>
      </c>
      <c r="H17" s="8">
        <f>'M800 - tabulka zasahov'!AB36</f>
        <v>96</v>
      </c>
      <c r="I17" s="58">
        <f>'M800 - tabulka zasahov'!AK17</f>
        <v>93</v>
      </c>
      <c r="J17" s="8">
        <f>'M800 - tabulka zasahov'!AK36</f>
        <v>70</v>
      </c>
      <c r="K17" s="8">
        <f t="shared" si="1"/>
        <v>741</v>
      </c>
      <c r="L17" s="58"/>
      <c r="M17" s="59" t="str">
        <f t="shared" si="0"/>
        <v>II.VT</v>
      </c>
    </row>
    <row r="18" spans="1:13">
      <c r="A18" s="57">
        <f>'M800 - tabulka zasahov'!A18</f>
        <v>16</v>
      </c>
      <c r="B18" s="58" t="str">
        <f>'M800 - tabulka zasahov'!B18</f>
        <v>Tichavský Marián</v>
      </c>
      <c r="C18" s="58">
        <f>'M800 - tabulka zasahov'!J18</f>
        <v>100</v>
      </c>
      <c r="D18" s="58">
        <f>'M800 - tabulka zasahov'!J37</f>
        <v>100</v>
      </c>
      <c r="E18" s="58">
        <f>'M800 - tabulka zasahov'!S18</f>
        <v>100</v>
      </c>
      <c r="F18" s="58">
        <f>'M800 - tabulka zasahov'!S37</f>
        <v>100</v>
      </c>
      <c r="G18" s="58">
        <f>'M800 - tabulka zasahov'!AB18</f>
        <v>100</v>
      </c>
      <c r="H18" s="58">
        <f>'M800 - tabulka zasahov'!AB37</f>
        <v>99</v>
      </c>
      <c r="I18" s="58">
        <f>'M800 - tabulka zasahov'!AK18</f>
        <v>91</v>
      </c>
      <c r="J18" s="8">
        <f>'M800 - tabulka zasahov'!AK37</f>
        <v>88</v>
      </c>
      <c r="K18" s="8">
        <f t="shared" si="1"/>
        <v>778</v>
      </c>
      <c r="L18" s="58"/>
      <c r="M18" s="59" t="str">
        <f t="shared" si="0"/>
        <v>II.VT</v>
      </c>
    </row>
    <row r="19" spans="1:13">
      <c r="A19" s="57">
        <f>'M800 - tabulka zasahov'!A19</f>
        <v>17</v>
      </c>
      <c r="B19" s="64" t="s">
        <v>60</v>
      </c>
      <c r="C19" s="58">
        <f>'M800 - tabulka zasahov'!J19</f>
        <v>99</v>
      </c>
      <c r="D19" s="58">
        <f>'M800 - tabulka zasahov'!J38</f>
        <v>99</v>
      </c>
      <c r="E19" s="58">
        <f>'M800 - tabulka zasahov'!S19</f>
        <v>100</v>
      </c>
      <c r="F19" s="58">
        <f>'M800 - tabulka zasahov'!S38</f>
        <v>100</v>
      </c>
      <c r="G19" s="58">
        <f>'M800 - tabulka zasahov'!AB19</f>
        <v>98</v>
      </c>
      <c r="H19" s="58">
        <f>'M800 - tabulka zasahov'!AB38</f>
        <v>100</v>
      </c>
      <c r="I19" s="58">
        <f>'M800 - tabulka zasahov'!AK19</f>
        <v>92</v>
      </c>
      <c r="J19" s="8">
        <f>'M800 - tabulka zasahov'!AK38</f>
        <v>97</v>
      </c>
      <c r="K19" s="8">
        <f t="shared" si="1"/>
        <v>785</v>
      </c>
      <c r="L19" s="58"/>
      <c r="M19" s="59" t="str">
        <f t="shared" ref="M19:M20" si="3">IF(K19&gt;370,"II.VT",IF(K19&gt;359,"III.VT"," "))</f>
        <v>II.VT</v>
      </c>
    </row>
    <row r="20" spans="1:13">
      <c r="A20" s="57">
        <f>'M800 - tabulka zasahov'!A20</f>
        <v>18</v>
      </c>
      <c r="B20" s="62" t="s">
        <v>95</v>
      </c>
      <c r="C20" s="58">
        <f>'M800 - tabulka zasahov'!J20</f>
        <v>96</v>
      </c>
      <c r="D20" s="58">
        <f>'M800 - tabulka zasahov'!J39</f>
        <v>96</v>
      </c>
      <c r="E20" s="58">
        <f>'M800 - tabulka zasahov'!S20</f>
        <v>100</v>
      </c>
      <c r="F20" s="58">
        <f>'M800 - tabulka zasahov'!S39</f>
        <v>100</v>
      </c>
      <c r="G20" s="58">
        <f>'M800 - tabulka zasahov'!AB20</f>
        <v>96</v>
      </c>
      <c r="H20" s="58">
        <f>'M800 - tabulka zasahov'!AB39</f>
        <v>95</v>
      </c>
      <c r="I20" s="58">
        <f>'M800 - tabulka zasahov'!AK20</f>
        <v>84</v>
      </c>
      <c r="J20" s="8">
        <f>'M800 - tabulka zasahov'!AK39</f>
        <v>75</v>
      </c>
      <c r="K20" s="8">
        <f t="shared" si="1"/>
        <v>742</v>
      </c>
      <c r="L20" s="58"/>
      <c r="M20" s="59" t="str">
        <f t="shared" si="3"/>
        <v>II.VT</v>
      </c>
    </row>
    <row r="21" spans="1:13" ht="24" thickBot="1">
      <c r="A21" s="60">
        <f>'M800 - tabulka zasahov'!A21</f>
        <v>19</v>
      </c>
      <c r="B21" s="63" t="s">
        <v>59</v>
      </c>
      <c r="C21" s="56">
        <f>'M800 - tabulka zasahov'!J21</f>
        <v>100</v>
      </c>
      <c r="D21" s="56">
        <f>'M800 - tabulka zasahov'!J40</f>
        <v>100</v>
      </c>
      <c r="E21" s="56">
        <f>'M800 - tabulka zasahov'!S21</f>
        <v>100</v>
      </c>
      <c r="F21" s="56">
        <f>'M800 - tabulka zasahov'!S40</f>
        <v>100</v>
      </c>
      <c r="G21" s="56">
        <f>'M800 - tabulka zasahov'!AB21</f>
        <v>100</v>
      </c>
      <c r="H21" s="56">
        <f>'M800 - tabulka zasahov'!AB40</f>
        <v>100</v>
      </c>
      <c r="I21" s="56">
        <f>'M800 - tabulka zasahov'!AK21</f>
        <v>99</v>
      </c>
      <c r="J21" s="56">
        <f>'M800 - tabulka zasahov'!AK40</f>
        <v>99</v>
      </c>
      <c r="K21" s="56">
        <f t="shared" si="1"/>
        <v>798</v>
      </c>
      <c r="L21" s="56"/>
      <c r="M21" s="61" t="str">
        <f>IF(K21&gt;370,"II.VT",IF(K21&gt;720,"III.VT"," "))</f>
        <v>II.VT</v>
      </c>
    </row>
  </sheetData>
  <sortState ref="A3:M18">
    <sortCondition ref="A3:A18"/>
  </sortState>
  <mergeCells count="2">
    <mergeCell ref="A1:B1"/>
    <mergeCell ref="C1:M1"/>
  </mergeCells>
  <pageMargins left="0.7" right="0.7" top="0.75" bottom="0.75" header="0.3" footer="0.3"/>
  <pageSetup paperSize="9" fitToHeight="0" orientation="landscape" r:id="rId1"/>
  <headerFooter>
    <oddHeader>&amp;R&amp;"Calibri"&amp;10&amp;K000000Internal&amp;1#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39"/>
  <sheetViews>
    <sheetView topLeftCell="A3" workbookViewId="0">
      <selection activeCell="O7" sqref="O7"/>
    </sheetView>
  </sheetViews>
  <sheetFormatPr defaultRowHeight="14.4"/>
  <cols>
    <col min="1" max="1" width="7.33203125" customWidth="1"/>
    <col min="2" max="2" width="6.6640625" customWidth="1"/>
    <col min="3" max="3" width="17.77734375" bestFit="1" customWidth="1"/>
    <col min="4" max="4" width="10.33203125" bestFit="1" customWidth="1"/>
    <col min="5" max="5" width="15.21875" bestFit="1" customWidth="1"/>
    <col min="7" max="7" width="8.88671875" customWidth="1"/>
    <col min="15" max="15" width="6.33203125" customWidth="1"/>
    <col min="16" max="16" width="8.88671875" customWidth="1"/>
  </cols>
  <sheetData>
    <row r="1" spans="1:16" ht="17.399999999999999">
      <c r="A1" s="75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7" t="s">
        <v>133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7.399999999999999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ht="15.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" thickBot="1">
      <c r="A6" s="28" t="s">
        <v>14</v>
      </c>
      <c r="B6" s="29" t="s">
        <v>15</v>
      </c>
      <c r="C6" s="30" t="s">
        <v>16</v>
      </c>
      <c r="D6" s="30" t="s">
        <v>17</v>
      </c>
      <c r="E6" s="29" t="s">
        <v>18</v>
      </c>
      <c r="F6" s="29" t="s">
        <v>69</v>
      </c>
      <c r="G6" s="29" t="s">
        <v>73</v>
      </c>
      <c r="H6" s="29" t="s">
        <v>70</v>
      </c>
      <c r="I6" s="29" t="s">
        <v>74</v>
      </c>
      <c r="J6" s="29" t="s">
        <v>71</v>
      </c>
      <c r="K6" s="29" t="s">
        <v>75</v>
      </c>
      <c r="L6" s="29" t="s">
        <v>72</v>
      </c>
      <c r="M6" s="29" t="s">
        <v>76</v>
      </c>
      <c r="N6" s="31">
        <v>800</v>
      </c>
      <c r="O6" s="29" t="s">
        <v>19</v>
      </c>
      <c r="P6" s="29" t="s">
        <v>20</v>
      </c>
    </row>
    <row r="7" spans="1:16" ht="15" thickTop="1">
      <c r="A7" s="32" t="s">
        <v>21</v>
      </c>
      <c r="B7" s="33">
        <v>14</v>
      </c>
      <c r="C7" s="34" t="s">
        <v>117</v>
      </c>
      <c r="D7" s="34" t="s">
        <v>118</v>
      </c>
      <c r="E7" s="35" t="s">
        <v>106</v>
      </c>
      <c r="F7" s="32">
        <f>VLOOKUP(B7,'M800'!A10:C26,3,0)</f>
        <v>100</v>
      </c>
      <c r="G7" s="32">
        <f>VLOOKUP(B7,'M800'!A10:D28,4,0)</f>
        <v>100</v>
      </c>
      <c r="H7" s="32">
        <f>VLOOKUP(B7,'M800'!A10:E28,5,0)</f>
        <v>99</v>
      </c>
      <c r="I7" s="32">
        <f>VLOOKUP(B7,'M800'!A10:F28,6,0)</f>
        <v>100</v>
      </c>
      <c r="J7" s="32">
        <f>VLOOKUP(B7,'M800'!A10:G28,7,0)</f>
        <v>100</v>
      </c>
      <c r="K7" s="32">
        <f>VLOOKUP(B7,'M800'!A10:H28,8,0)</f>
        <v>97</v>
      </c>
      <c r="L7" s="32">
        <f>VLOOKUP(B7,'M800'!A10:I28,9,0)</f>
        <v>97</v>
      </c>
      <c r="M7" s="32">
        <f>VLOOKUP(B7,'M800'!A10:J28,10,0)</f>
        <v>96</v>
      </c>
      <c r="N7" s="36">
        <f t="shared" ref="N7:N16" si="0">SUM(F7:M7)</f>
        <v>789</v>
      </c>
      <c r="O7" s="36"/>
      <c r="P7" s="65" t="s">
        <v>135</v>
      </c>
    </row>
    <row r="8" spans="1:16">
      <c r="A8" s="32" t="s">
        <v>24</v>
      </c>
      <c r="B8" s="33">
        <v>5</v>
      </c>
      <c r="C8" s="34" t="s">
        <v>45</v>
      </c>
      <c r="D8" s="34" t="s">
        <v>40</v>
      </c>
      <c r="E8" s="35" t="s">
        <v>44</v>
      </c>
      <c r="F8" s="32">
        <f>VLOOKUP(B8,'M800'!A3:C18,3,0)</f>
        <v>99</v>
      </c>
      <c r="G8" s="32">
        <f>VLOOKUP(B8,'M800'!A3:D21,4,0)</f>
        <v>100</v>
      </c>
      <c r="H8" s="32">
        <f>VLOOKUP(B8,'M800'!A3:E21,5,0)</f>
        <v>98</v>
      </c>
      <c r="I8" s="32">
        <f>VLOOKUP(B8,'M800'!A3:F21,6,0)</f>
        <v>100</v>
      </c>
      <c r="J8" s="32">
        <f>VLOOKUP(B8,'M800'!A3:G21,7,0)</f>
        <v>99</v>
      </c>
      <c r="K8" s="32">
        <f>VLOOKUP(B8,'M800'!A3:H21,8,0)</f>
        <v>96</v>
      </c>
      <c r="L8" s="32">
        <f>VLOOKUP(B8,'M800'!A3:I21,9,0)</f>
        <v>98</v>
      </c>
      <c r="M8" s="32">
        <f>VLOOKUP(B8,'M800'!A3:J21,10,0)</f>
        <v>99</v>
      </c>
      <c r="N8" s="36">
        <f t="shared" si="0"/>
        <v>789</v>
      </c>
      <c r="O8" s="37"/>
      <c r="P8" s="65" t="s">
        <v>135</v>
      </c>
    </row>
    <row r="9" spans="1:16">
      <c r="A9" s="32" t="s">
        <v>25</v>
      </c>
      <c r="B9" s="33">
        <v>9</v>
      </c>
      <c r="C9" s="34" t="s">
        <v>107</v>
      </c>
      <c r="D9" s="34" t="s">
        <v>108</v>
      </c>
      <c r="E9" s="35" t="s">
        <v>109</v>
      </c>
      <c r="F9" s="32">
        <f>VLOOKUP(B9,'M800'!A6:C22,3,0)</f>
        <v>100</v>
      </c>
      <c r="G9" s="32">
        <f>VLOOKUP(B9,'M800'!A6:D24,4,0)</f>
        <v>98</v>
      </c>
      <c r="H9" s="32">
        <f>VLOOKUP(B9,'M800'!A6:E24,5,0)</f>
        <v>100</v>
      </c>
      <c r="I9" s="32">
        <f>VLOOKUP(B9,'M800'!A6:F24,6,0)</f>
        <v>100</v>
      </c>
      <c r="J9" s="32">
        <f>VLOOKUP(B9,'M800'!A6:G24,7,0)</f>
        <v>99</v>
      </c>
      <c r="K9" s="32">
        <f>VLOOKUP(B9,'M800'!A6:H24,8,0)</f>
        <v>97</v>
      </c>
      <c r="L9" s="32">
        <f>VLOOKUP(B9,'M800'!A6:I24,9,0)</f>
        <v>94</v>
      </c>
      <c r="M9" s="32">
        <f>VLOOKUP(B9,'M800'!A6:J24,10,0)</f>
        <v>96</v>
      </c>
      <c r="N9" s="36">
        <f t="shared" si="0"/>
        <v>784</v>
      </c>
      <c r="O9" s="37"/>
      <c r="P9" s="65" t="s">
        <v>135</v>
      </c>
    </row>
    <row r="10" spans="1:16">
      <c r="A10" s="32" t="s">
        <v>29</v>
      </c>
      <c r="B10" s="33">
        <v>16</v>
      </c>
      <c r="C10" s="34" t="s">
        <v>121</v>
      </c>
      <c r="D10" s="34" t="s">
        <v>27</v>
      </c>
      <c r="E10" s="35" t="s">
        <v>122</v>
      </c>
      <c r="F10" s="32">
        <f>VLOOKUP(B10,'M800'!A12:C28,3,0)</f>
        <v>100</v>
      </c>
      <c r="G10" s="32">
        <f>VLOOKUP(B10,'M800'!A12:D30,4,0)</f>
        <v>100</v>
      </c>
      <c r="H10" s="32">
        <f>VLOOKUP(B10,'M800'!A12:E30,5,0)</f>
        <v>100</v>
      </c>
      <c r="I10" s="32">
        <f>VLOOKUP(B10,'M800'!A12:F30,6,0)</f>
        <v>100</v>
      </c>
      <c r="J10" s="32">
        <f>VLOOKUP(B10,'M800'!A12:G30,7,0)</f>
        <v>100</v>
      </c>
      <c r="K10" s="32">
        <f>VLOOKUP(B10,'M800'!A12:H30,8,0)</f>
        <v>99</v>
      </c>
      <c r="L10" s="32">
        <f>VLOOKUP(B10,'M800'!A12:I30,9,0)</f>
        <v>91</v>
      </c>
      <c r="M10" s="32">
        <f>VLOOKUP(B10,'M800'!A12:J30,10,0)</f>
        <v>88</v>
      </c>
      <c r="N10" s="36">
        <f t="shared" si="0"/>
        <v>778</v>
      </c>
      <c r="O10" s="37"/>
      <c r="P10" s="65" t="s">
        <v>135</v>
      </c>
    </row>
    <row r="11" spans="1:16">
      <c r="A11" s="32" t="s">
        <v>30</v>
      </c>
      <c r="B11" s="33">
        <v>12</v>
      </c>
      <c r="C11" s="34" t="s">
        <v>132</v>
      </c>
      <c r="D11" s="34" t="s">
        <v>112</v>
      </c>
      <c r="E11" s="35" t="s">
        <v>113</v>
      </c>
      <c r="F11" s="32">
        <f>VLOOKUP(B11,'M800'!A8:C24,3,0)</f>
        <v>99</v>
      </c>
      <c r="G11" s="32">
        <f>VLOOKUP(B11,'M800'!A8:D26,4,0)</f>
        <v>97</v>
      </c>
      <c r="H11" s="32">
        <f>VLOOKUP(B11,'M800'!A8:E26,5,0)</f>
        <v>99</v>
      </c>
      <c r="I11" s="32">
        <f>VLOOKUP(B11,'M800'!A8:F26,6,0)</f>
        <v>100</v>
      </c>
      <c r="J11" s="32">
        <f>VLOOKUP(B11,'M800'!A8:G26,7,0)</f>
        <v>96</v>
      </c>
      <c r="K11" s="32">
        <f>VLOOKUP(B11,'M800'!A8:H26,8,0)</f>
        <v>91</v>
      </c>
      <c r="L11" s="32">
        <f>VLOOKUP(B11,'M800'!A8:I26,9,0)</f>
        <v>83</v>
      </c>
      <c r="M11" s="32">
        <f>VLOOKUP(B11,'M800'!A8:J26,10,0)</f>
        <v>88</v>
      </c>
      <c r="N11" s="36">
        <f t="shared" si="0"/>
        <v>753</v>
      </c>
      <c r="O11" s="36"/>
      <c r="P11" s="65" t="str">
        <f t="shared" ref="P11:P13" si="1">IF(N11&gt;370,"II.VT",IF(N11&gt;359,"III.VT"," "))</f>
        <v>II.VT</v>
      </c>
    </row>
    <row r="12" spans="1:16">
      <c r="A12" s="32" t="s">
        <v>33</v>
      </c>
      <c r="B12" s="33">
        <v>11</v>
      </c>
      <c r="C12" s="34" t="s">
        <v>110</v>
      </c>
      <c r="D12" s="34" t="s">
        <v>47</v>
      </c>
      <c r="E12" s="35" t="s">
        <v>111</v>
      </c>
      <c r="F12" s="32">
        <f>VLOOKUP(B12,'M800'!A7:C23,3,0)</f>
        <v>88</v>
      </c>
      <c r="G12" s="32">
        <f>VLOOKUP(B12,'M800'!A7:D25,4,0)</f>
        <v>90</v>
      </c>
      <c r="H12" s="32">
        <f>VLOOKUP(B12,'M800'!A7:E25,5,0)</f>
        <v>100</v>
      </c>
      <c r="I12" s="32">
        <f>VLOOKUP(B12,'M800'!A7:F25,6,0)</f>
        <v>99</v>
      </c>
      <c r="J12" s="32">
        <f>VLOOKUP(B12,'M800'!A7:G25,7,0)</f>
        <v>87</v>
      </c>
      <c r="K12" s="32">
        <f>VLOOKUP(B12,'M800'!A7:H25,8,0)</f>
        <v>93</v>
      </c>
      <c r="L12" s="32">
        <f>VLOOKUP(B12,'M800'!A7:I25,9,0)</f>
        <v>90</v>
      </c>
      <c r="M12" s="32">
        <f>VLOOKUP(B12,'M800'!A7:J25,10,0)</f>
        <v>95</v>
      </c>
      <c r="N12" s="36">
        <f t="shared" si="0"/>
        <v>742</v>
      </c>
      <c r="O12" s="36"/>
      <c r="P12" s="65" t="str">
        <f t="shared" si="1"/>
        <v>II.VT</v>
      </c>
    </row>
    <row r="13" spans="1:16">
      <c r="A13" s="32" t="s">
        <v>34</v>
      </c>
      <c r="B13" s="33">
        <v>15</v>
      </c>
      <c r="C13" s="34" t="s">
        <v>119</v>
      </c>
      <c r="D13" s="34" t="s">
        <v>112</v>
      </c>
      <c r="E13" s="35" t="s">
        <v>120</v>
      </c>
      <c r="F13" s="32">
        <f>VLOOKUP(B13,'M800'!A11:C27,3,0)</f>
        <v>100</v>
      </c>
      <c r="G13" s="32">
        <f>VLOOKUP(B13,'M800'!A11:D29,4,0)</f>
        <v>97</v>
      </c>
      <c r="H13" s="32">
        <f>VLOOKUP(B13,'M800'!A11:E29,5,0)</f>
        <v>99</v>
      </c>
      <c r="I13" s="32">
        <f>VLOOKUP(B13,'M800'!A11:F29,6,0)</f>
        <v>98</v>
      </c>
      <c r="J13" s="32">
        <f>VLOOKUP(B13,'M800'!A11:G29,7,0)</f>
        <v>88</v>
      </c>
      <c r="K13" s="32">
        <f>VLOOKUP(B13,'M800'!A11:H29,8,0)</f>
        <v>96</v>
      </c>
      <c r="L13" s="32">
        <f>VLOOKUP(B13,'M800'!A11:I29,9,0)</f>
        <v>93</v>
      </c>
      <c r="M13" s="32">
        <f>VLOOKUP(B13,'M800'!A11:J29,10,0)</f>
        <v>70</v>
      </c>
      <c r="N13" s="36">
        <f t="shared" si="0"/>
        <v>741</v>
      </c>
      <c r="O13" s="36"/>
      <c r="P13" s="65" t="str">
        <f t="shared" si="1"/>
        <v>II.VT</v>
      </c>
    </row>
    <row r="14" spans="1:16">
      <c r="A14" s="32" t="s">
        <v>37</v>
      </c>
      <c r="B14" s="33">
        <v>8</v>
      </c>
      <c r="C14" s="34" t="s">
        <v>48</v>
      </c>
      <c r="D14" s="34" t="s">
        <v>35</v>
      </c>
      <c r="E14" s="35" t="s">
        <v>49</v>
      </c>
      <c r="F14" s="32">
        <f>VLOOKUP(B14,'M800'!A5:C21,3,0)</f>
        <v>96</v>
      </c>
      <c r="G14" s="32">
        <f>VLOOKUP(B14,'M800'!A5:D23,4,0)</f>
        <v>94</v>
      </c>
      <c r="H14" s="32">
        <f>VLOOKUP(B14,'M800'!A5:E23,5,0)</f>
        <v>97</v>
      </c>
      <c r="I14" s="32">
        <f>VLOOKUP(B14,'M800'!A5:F23,6,0)</f>
        <v>99</v>
      </c>
      <c r="J14" s="32">
        <f>VLOOKUP(B14,'M800'!A5:G23,7,0)</f>
        <v>75</v>
      </c>
      <c r="K14" s="32">
        <f>VLOOKUP(B14,'M800'!A5:H23,8,0)</f>
        <v>82</v>
      </c>
      <c r="L14" s="32">
        <f>VLOOKUP(B14,'M800'!A5:I23,9,0)</f>
        <v>83</v>
      </c>
      <c r="M14" s="32">
        <f>VLOOKUP(B14,'M800'!A5:J23,10,0)</f>
        <v>89</v>
      </c>
      <c r="N14" s="36">
        <f t="shared" si="0"/>
        <v>715</v>
      </c>
      <c r="P14" s="65"/>
    </row>
    <row r="15" spans="1:16">
      <c r="A15" s="32" t="s">
        <v>38</v>
      </c>
      <c r="B15" s="33">
        <v>13</v>
      </c>
      <c r="C15" s="34" t="s">
        <v>114</v>
      </c>
      <c r="D15" s="34" t="s">
        <v>115</v>
      </c>
      <c r="E15" s="35" t="s">
        <v>116</v>
      </c>
      <c r="F15" s="32">
        <f>VLOOKUP(B15,'M800'!A9:C25,3,0)</f>
        <v>88</v>
      </c>
      <c r="G15" s="32">
        <f>VLOOKUP(B15,'M800'!A9:D27,4,0)</f>
        <v>88</v>
      </c>
      <c r="H15" s="32">
        <f>VLOOKUP(B15,'M800'!A9:E27,5,0)</f>
        <v>99</v>
      </c>
      <c r="I15" s="32">
        <f>VLOOKUP(B15,'M800'!A9:F27,6,0)</f>
        <v>97</v>
      </c>
      <c r="J15" s="32">
        <f>VLOOKUP(B15,'M800'!A9:G27,7,0)</f>
        <v>87</v>
      </c>
      <c r="K15" s="32">
        <f>VLOOKUP(B15,'M800'!A9:H27,8,0)</f>
        <v>96</v>
      </c>
      <c r="L15" s="32">
        <f>VLOOKUP(B15,'M800'!A9:I27,9,0)</f>
        <v>81</v>
      </c>
      <c r="M15" s="32">
        <f>VLOOKUP(B15,'M800'!A9:J27,10,0)</f>
        <v>62</v>
      </c>
      <c r="N15" s="36">
        <f t="shared" si="0"/>
        <v>698</v>
      </c>
      <c r="O15" s="36"/>
      <c r="P15" s="65"/>
    </row>
    <row r="16" spans="1:16">
      <c r="A16" s="32" t="s">
        <v>100</v>
      </c>
      <c r="B16" s="33">
        <v>7</v>
      </c>
      <c r="C16" s="34" t="s">
        <v>104</v>
      </c>
      <c r="D16" s="34" t="s">
        <v>105</v>
      </c>
      <c r="E16" s="35" t="s">
        <v>106</v>
      </c>
      <c r="F16" s="32">
        <f>VLOOKUP(B16,'M800'!A4:C20,3,0)</f>
        <v>71</v>
      </c>
      <c r="G16" s="32">
        <f>VLOOKUP(B16,'M800'!A4:D22,4,0)</f>
        <v>53</v>
      </c>
      <c r="H16" s="32">
        <f>VLOOKUP(B16,'M800'!A4:E22,5,0)</f>
        <v>96</v>
      </c>
      <c r="I16" s="32">
        <f>VLOOKUP(B16,'M800'!A4:F22,6,0)</f>
        <v>97</v>
      </c>
      <c r="J16" s="32">
        <f>VLOOKUP(B16,'M800'!A4:G22,7,0)</f>
        <v>98</v>
      </c>
      <c r="K16" s="32">
        <f>VLOOKUP(B16,'M800'!A4:H22,8,0)</f>
        <v>94</v>
      </c>
      <c r="L16" s="32">
        <f>VLOOKUP(B16,'M800'!A4:I22,9,0)</f>
        <v>69</v>
      </c>
      <c r="M16" s="32">
        <f>VLOOKUP(B16,'M800'!A4:J22,10,0)</f>
        <v>86</v>
      </c>
      <c r="N16" s="36">
        <f t="shared" si="0"/>
        <v>664</v>
      </c>
      <c r="O16" s="36"/>
      <c r="P16" s="65"/>
    </row>
    <row r="17" spans="1:16" ht="15.6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>
      <c r="A18" s="32"/>
      <c r="B18" s="33"/>
      <c r="C18" s="38" t="s">
        <v>39</v>
      </c>
      <c r="D18" s="38"/>
      <c r="E18" s="35"/>
      <c r="F18" s="32"/>
      <c r="G18" s="32"/>
      <c r="H18" s="32"/>
      <c r="I18" s="32"/>
      <c r="J18" s="32"/>
      <c r="K18" s="32"/>
      <c r="L18" s="32"/>
      <c r="M18" s="32"/>
      <c r="N18" s="36"/>
      <c r="O18" s="36"/>
      <c r="P18" s="36"/>
    </row>
    <row r="19" spans="1:16" ht="15" thickBot="1">
      <c r="A19" s="28" t="s">
        <v>14</v>
      </c>
      <c r="B19" s="29" t="s">
        <v>15</v>
      </c>
      <c r="C19" s="30" t="s">
        <v>16</v>
      </c>
      <c r="D19" s="30" t="s">
        <v>17</v>
      </c>
      <c r="E19" s="29" t="s">
        <v>18</v>
      </c>
      <c r="F19" s="29" t="s">
        <v>69</v>
      </c>
      <c r="G19" s="29" t="s">
        <v>73</v>
      </c>
      <c r="H19" s="29" t="s">
        <v>70</v>
      </c>
      <c r="I19" s="29" t="s">
        <v>74</v>
      </c>
      <c r="J19" s="29" t="s">
        <v>71</v>
      </c>
      <c r="K19" s="29" t="s">
        <v>75</v>
      </c>
      <c r="L19" s="29" t="s">
        <v>72</v>
      </c>
      <c r="M19" s="29" t="s">
        <v>76</v>
      </c>
      <c r="N19" s="31">
        <v>800</v>
      </c>
      <c r="O19" s="29" t="s">
        <v>19</v>
      </c>
      <c r="P19" s="29" t="s">
        <v>20</v>
      </c>
    </row>
    <row r="20" spans="1:16" ht="15" thickTop="1">
      <c r="A20" s="32" t="s">
        <v>21</v>
      </c>
      <c r="B20" s="33">
        <v>19</v>
      </c>
      <c r="C20" s="34" t="s">
        <v>53</v>
      </c>
      <c r="D20" s="34" t="s">
        <v>22</v>
      </c>
      <c r="E20" s="35" t="s">
        <v>23</v>
      </c>
      <c r="F20" s="32">
        <v>100</v>
      </c>
      <c r="G20" s="32">
        <v>100</v>
      </c>
      <c r="H20" s="47">
        <v>100</v>
      </c>
      <c r="I20" s="32">
        <v>100</v>
      </c>
      <c r="J20" s="32">
        <v>100</v>
      </c>
      <c r="K20" s="32">
        <v>100</v>
      </c>
      <c r="L20" s="32">
        <v>99</v>
      </c>
      <c r="M20" s="47">
        <v>99</v>
      </c>
      <c r="N20" s="36">
        <f t="shared" ref="N20:N28" si="2">SUM(F20:M20)</f>
        <v>798</v>
      </c>
      <c r="O20" s="36"/>
      <c r="P20" s="65" t="s">
        <v>136</v>
      </c>
    </row>
    <row r="21" spans="1:16">
      <c r="A21" s="32" t="s">
        <v>24</v>
      </c>
      <c r="B21" s="33">
        <v>4</v>
      </c>
      <c r="C21" s="34" t="s">
        <v>42</v>
      </c>
      <c r="D21" s="34" t="s">
        <v>40</v>
      </c>
      <c r="E21" s="35" t="s">
        <v>43</v>
      </c>
      <c r="F21" s="32">
        <v>100</v>
      </c>
      <c r="G21" s="32">
        <v>100</v>
      </c>
      <c r="H21" s="47">
        <v>100</v>
      </c>
      <c r="I21" s="32">
        <v>100</v>
      </c>
      <c r="J21" s="32">
        <v>100</v>
      </c>
      <c r="K21" s="32">
        <v>100</v>
      </c>
      <c r="L21" s="32">
        <v>98</v>
      </c>
      <c r="M21" s="47">
        <v>98</v>
      </c>
      <c r="N21" s="36">
        <f t="shared" si="2"/>
        <v>796</v>
      </c>
      <c r="O21" s="37"/>
      <c r="P21" s="65" t="s">
        <v>136</v>
      </c>
    </row>
    <row r="22" spans="1:16">
      <c r="A22" s="32" t="s">
        <v>25</v>
      </c>
      <c r="B22" s="33">
        <v>2</v>
      </c>
      <c r="C22" s="34" t="s">
        <v>50</v>
      </c>
      <c r="D22" s="34" t="s">
        <v>32</v>
      </c>
      <c r="E22" s="35" t="s">
        <v>51</v>
      </c>
      <c r="F22" s="32">
        <v>100</v>
      </c>
      <c r="G22" s="32">
        <v>100</v>
      </c>
      <c r="H22" s="47">
        <v>99</v>
      </c>
      <c r="I22" s="32">
        <v>100</v>
      </c>
      <c r="J22" s="32">
        <v>100</v>
      </c>
      <c r="K22" s="32">
        <v>100</v>
      </c>
      <c r="L22" s="32">
        <v>96</v>
      </c>
      <c r="M22" s="47">
        <v>97</v>
      </c>
      <c r="N22" s="36">
        <f t="shared" si="2"/>
        <v>792</v>
      </c>
      <c r="O22" s="37"/>
      <c r="P22" s="65" t="s">
        <v>136</v>
      </c>
    </row>
    <row r="23" spans="1:16">
      <c r="A23" s="32" t="s">
        <v>29</v>
      </c>
      <c r="B23" s="33">
        <v>3</v>
      </c>
      <c r="C23" s="34" t="s">
        <v>46</v>
      </c>
      <c r="D23" s="34" t="s">
        <v>40</v>
      </c>
      <c r="E23" s="35" t="s">
        <v>44</v>
      </c>
      <c r="F23" s="32">
        <v>99</v>
      </c>
      <c r="G23" s="32">
        <v>97</v>
      </c>
      <c r="H23" s="47">
        <v>99</v>
      </c>
      <c r="I23" s="32">
        <v>100</v>
      </c>
      <c r="J23" s="32">
        <v>100</v>
      </c>
      <c r="K23" s="32">
        <v>96</v>
      </c>
      <c r="L23" s="32">
        <v>97</v>
      </c>
      <c r="M23" s="47">
        <v>97</v>
      </c>
      <c r="N23" s="36">
        <f t="shared" si="2"/>
        <v>785</v>
      </c>
      <c r="O23" s="36"/>
      <c r="P23" s="65" t="s">
        <v>135</v>
      </c>
    </row>
    <row r="24" spans="1:16">
      <c r="A24" s="32" t="s">
        <v>30</v>
      </c>
      <c r="B24" s="33">
        <v>1</v>
      </c>
      <c r="C24" s="34" t="s">
        <v>52</v>
      </c>
      <c r="D24" s="34" t="s">
        <v>35</v>
      </c>
      <c r="E24" s="35" t="s">
        <v>36</v>
      </c>
      <c r="F24" s="32">
        <v>100</v>
      </c>
      <c r="G24" s="32">
        <v>98</v>
      </c>
      <c r="H24" s="47">
        <v>100</v>
      </c>
      <c r="I24" s="32">
        <v>100</v>
      </c>
      <c r="J24" s="32">
        <v>96</v>
      </c>
      <c r="K24" s="32">
        <v>99</v>
      </c>
      <c r="L24" s="32">
        <v>95</v>
      </c>
      <c r="M24" s="47">
        <v>97</v>
      </c>
      <c r="N24" s="36">
        <f t="shared" si="2"/>
        <v>785</v>
      </c>
      <c r="O24" s="36"/>
      <c r="P24" s="65" t="s">
        <v>135</v>
      </c>
    </row>
    <row r="25" spans="1:16">
      <c r="A25" s="32" t="s">
        <v>33</v>
      </c>
      <c r="B25" s="33">
        <v>17</v>
      </c>
      <c r="C25" s="34" t="s">
        <v>26</v>
      </c>
      <c r="D25" s="34" t="s">
        <v>27</v>
      </c>
      <c r="E25" s="35" t="s">
        <v>28</v>
      </c>
      <c r="F25" s="32">
        <v>99</v>
      </c>
      <c r="G25" s="32">
        <v>99</v>
      </c>
      <c r="H25" s="47">
        <v>100</v>
      </c>
      <c r="I25" s="32">
        <v>100</v>
      </c>
      <c r="J25" s="32">
        <v>98</v>
      </c>
      <c r="K25" s="32">
        <v>100</v>
      </c>
      <c r="L25" s="32">
        <v>92</v>
      </c>
      <c r="M25" s="47">
        <v>97</v>
      </c>
      <c r="N25" s="36">
        <f t="shared" si="2"/>
        <v>785</v>
      </c>
      <c r="O25" s="36"/>
      <c r="P25" s="65" t="s">
        <v>135</v>
      </c>
    </row>
    <row r="26" spans="1:16">
      <c r="A26" s="32" t="s">
        <v>34</v>
      </c>
      <c r="B26" s="33">
        <v>6</v>
      </c>
      <c r="C26" s="34" t="s">
        <v>31</v>
      </c>
      <c r="D26" s="34" t="s">
        <v>32</v>
      </c>
      <c r="E26" s="35" t="s">
        <v>28</v>
      </c>
      <c r="F26" s="32">
        <v>98</v>
      </c>
      <c r="G26" s="32">
        <v>97</v>
      </c>
      <c r="H26" s="47">
        <v>100</v>
      </c>
      <c r="I26" s="32">
        <v>100</v>
      </c>
      <c r="J26" s="32">
        <v>97</v>
      </c>
      <c r="K26" s="32">
        <v>100</v>
      </c>
      <c r="L26" s="32">
        <v>94</v>
      </c>
      <c r="M26" s="47">
        <v>93</v>
      </c>
      <c r="N26" s="36">
        <f t="shared" si="2"/>
        <v>779</v>
      </c>
      <c r="O26" s="36"/>
      <c r="P26" s="65" t="s">
        <v>135</v>
      </c>
    </row>
    <row r="27" spans="1:16">
      <c r="A27" s="32" t="s">
        <v>37</v>
      </c>
      <c r="B27" s="33">
        <v>18</v>
      </c>
      <c r="C27" s="34" t="s">
        <v>101</v>
      </c>
      <c r="D27" s="34" t="s">
        <v>102</v>
      </c>
      <c r="E27" s="35" t="s">
        <v>103</v>
      </c>
      <c r="F27" s="32">
        <v>96</v>
      </c>
      <c r="G27" s="32">
        <v>96</v>
      </c>
      <c r="H27" s="47">
        <v>100</v>
      </c>
      <c r="I27" s="32">
        <v>100</v>
      </c>
      <c r="J27" s="32">
        <v>96</v>
      </c>
      <c r="K27" s="32">
        <v>95</v>
      </c>
      <c r="L27" s="32">
        <v>84</v>
      </c>
      <c r="M27" s="47">
        <v>75</v>
      </c>
      <c r="N27" s="36">
        <f t="shared" si="2"/>
        <v>742</v>
      </c>
      <c r="O27" s="36"/>
      <c r="P27" s="65" t="str">
        <f t="shared" ref="P27:P29" si="3">IF(N27&gt;370,"II.VT",IF(N27&gt;359,"III.VT"," "))</f>
        <v>II.VT</v>
      </c>
    </row>
    <row r="28" spans="1:16">
      <c r="A28" s="32" t="s">
        <v>38</v>
      </c>
      <c r="B28" s="33">
        <v>10</v>
      </c>
      <c r="C28" s="34" t="s">
        <v>26</v>
      </c>
      <c r="D28" s="34" t="s">
        <v>40</v>
      </c>
      <c r="E28" s="35" t="s">
        <v>28</v>
      </c>
      <c r="F28" s="32">
        <v>96</v>
      </c>
      <c r="G28" s="32">
        <v>94</v>
      </c>
      <c r="H28" s="47">
        <v>89</v>
      </c>
      <c r="I28" s="32">
        <v>98</v>
      </c>
      <c r="J28" s="32">
        <v>77</v>
      </c>
      <c r="K28" s="32">
        <v>87</v>
      </c>
      <c r="L28" s="32">
        <v>78</v>
      </c>
      <c r="M28" s="47">
        <v>78</v>
      </c>
      <c r="N28" s="36">
        <f t="shared" si="2"/>
        <v>697</v>
      </c>
      <c r="O28" s="36"/>
      <c r="P28" s="65"/>
    </row>
    <row r="29" spans="1:16">
      <c r="A29" s="32"/>
      <c r="B29" s="33"/>
      <c r="C29" s="34"/>
      <c r="D29" s="34"/>
      <c r="E29" s="35"/>
      <c r="F29" s="32"/>
      <c r="G29" s="32"/>
      <c r="H29" s="32"/>
      <c r="I29" s="32"/>
      <c r="J29" s="36"/>
      <c r="K29" s="36"/>
      <c r="L29" s="33"/>
      <c r="M29" s="33"/>
      <c r="N29" s="39"/>
      <c r="O29" s="39"/>
      <c r="P29" s="65" t="str">
        <f t="shared" si="3"/>
        <v/>
      </c>
    </row>
    <row r="30" spans="1:16" ht="15.6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ht="15.6">
      <c r="A31" s="40"/>
      <c r="E31" s="40"/>
      <c r="F31" s="39"/>
      <c r="G31" s="39"/>
      <c r="N31" s="39"/>
      <c r="O31" s="39"/>
    </row>
    <row r="32" spans="1:16" ht="15.6">
      <c r="A32" s="42"/>
      <c r="E32" s="27"/>
      <c r="F32" s="27"/>
      <c r="G32" s="27"/>
      <c r="H32" s="27"/>
      <c r="I32" s="27"/>
      <c r="J32" s="27"/>
      <c r="K32" s="27"/>
      <c r="L32" s="27"/>
      <c r="M32" s="27"/>
      <c r="N32" s="40"/>
      <c r="O32" s="40"/>
      <c r="P32" s="40"/>
    </row>
    <row r="34" spans="14:16" ht="15.6">
      <c r="N34" s="41" t="s">
        <v>134</v>
      </c>
    </row>
    <row r="38" spans="14:16" ht="15" thickBot="1"/>
    <row r="39" spans="14:16" ht="23.4">
      <c r="P39" s="48"/>
    </row>
  </sheetData>
  <mergeCells count="3">
    <mergeCell ref="A1:P1"/>
    <mergeCell ref="A2:P2"/>
    <mergeCell ref="A3:P3"/>
  </mergeCells>
  <conditionalFormatting sqref="F7:M16">
    <cfRule type="cellIs" dxfId="7" priority="2" operator="equal">
      <formula>100</formula>
    </cfRule>
    <cfRule type="cellIs" dxfId="6" priority="3" operator="equal">
      <formula>100</formula>
    </cfRule>
  </conditionalFormatting>
  <conditionalFormatting sqref="F20:M28">
    <cfRule type="cellIs" dxfId="5" priority="1" operator="equal">
      <formula>100</formula>
    </cfRule>
  </conditionalFormatting>
  <pageMargins left="0.25" right="0.25" top="0.75" bottom="0.75" header="0.3" footer="0.3"/>
  <pageSetup paperSize="9" orientation="landscape" r:id="rId1"/>
  <headerFooter>
    <oddHeader>&amp;R&amp;"Calibri"&amp;10&amp;K000000Internal&amp;1#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9"/>
  <sheetViews>
    <sheetView tabSelected="1" workbookViewId="0">
      <selection activeCell="M7" sqref="M7"/>
    </sheetView>
  </sheetViews>
  <sheetFormatPr defaultRowHeight="14.4"/>
  <cols>
    <col min="1" max="1" width="7.33203125" customWidth="1"/>
    <col min="2" max="2" width="6.6640625" customWidth="1"/>
    <col min="3" max="3" width="17.77734375" bestFit="1" customWidth="1"/>
    <col min="4" max="4" width="10.33203125" bestFit="1" customWidth="1"/>
    <col min="5" max="5" width="15.21875" bestFit="1" customWidth="1"/>
    <col min="7" max="7" width="8.88671875" customWidth="1"/>
    <col min="15" max="15" width="6.33203125" customWidth="1"/>
    <col min="16" max="16" width="8.88671875" customWidth="1"/>
  </cols>
  <sheetData>
    <row r="1" spans="1:16" ht="17.399999999999999">
      <c r="A1" s="75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>
      <c r="A2" s="77" t="s">
        <v>133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17.399999999999999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6" ht="15.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ht="15" thickBot="1">
      <c r="A6" s="28" t="s">
        <v>14</v>
      </c>
      <c r="B6" s="29" t="s">
        <v>15</v>
      </c>
      <c r="C6" s="30" t="s">
        <v>16</v>
      </c>
      <c r="D6" s="30" t="s">
        <v>17</v>
      </c>
      <c r="E6" s="29" t="s">
        <v>18</v>
      </c>
      <c r="F6" s="29" t="s">
        <v>69</v>
      </c>
      <c r="G6" s="29" t="s">
        <v>73</v>
      </c>
      <c r="H6" s="29" t="s">
        <v>70</v>
      </c>
      <c r="I6" s="29" t="s">
        <v>74</v>
      </c>
      <c r="J6" s="29" t="s">
        <v>71</v>
      </c>
      <c r="K6" s="29" t="s">
        <v>75</v>
      </c>
      <c r="L6" s="29" t="s">
        <v>72</v>
      </c>
      <c r="M6" s="29" t="s">
        <v>76</v>
      </c>
      <c r="N6" s="31">
        <v>800</v>
      </c>
      <c r="O6" s="29" t="s">
        <v>19</v>
      </c>
      <c r="P6" s="29" t="s">
        <v>20</v>
      </c>
    </row>
    <row r="7" spans="1:16" ht="15" thickTop="1">
      <c r="A7" s="32" t="s">
        <v>21</v>
      </c>
      <c r="B7" s="33">
        <v>14</v>
      </c>
      <c r="C7" s="34" t="s">
        <v>117</v>
      </c>
      <c r="D7" s="34" t="s">
        <v>118</v>
      </c>
      <c r="E7" s="35" t="s">
        <v>106</v>
      </c>
      <c r="F7" s="32">
        <f>VLOOKUP(B7,'M800'!A10:C26,3,0)</f>
        <v>100</v>
      </c>
      <c r="G7" s="32">
        <f>VLOOKUP(B7,'M800'!A10:D28,4,0)</f>
        <v>100</v>
      </c>
      <c r="H7" s="32">
        <f>VLOOKUP(B7,'M800'!A10:E28,5,0)</f>
        <v>99</v>
      </c>
      <c r="I7" s="32">
        <f>VLOOKUP(B7,'M800'!A10:F28,6,0)</f>
        <v>100</v>
      </c>
      <c r="J7" s="32">
        <f>VLOOKUP(B7,'M800'!A10:G28,7,0)</f>
        <v>100</v>
      </c>
      <c r="K7" s="32">
        <f>VLOOKUP(B7,'M800'!A10:H28,8,0)</f>
        <v>97</v>
      </c>
      <c r="L7" s="32">
        <f>VLOOKUP(B7,'M800'!A10:I28,9,0)</f>
        <v>97</v>
      </c>
      <c r="M7" s="32">
        <f>VLOOKUP(B7,'M800'!A10:J28,10,0)</f>
        <v>96</v>
      </c>
      <c r="N7" s="36">
        <f t="shared" ref="N7:N16" si="0">SUM(F7:M7)</f>
        <v>789</v>
      </c>
      <c r="O7" s="32">
        <v>96</v>
      </c>
      <c r="P7" s="65" t="s">
        <v>135</v>
      </c>
    </row>
    <row r="8" spans="1:16">
      <c r="A8" s="32" t="s">
        <v>24</v>
      </c>
      <c r="B8" s="33">
        <v>5</v>
      </c>
      <c r="C8" s="34" t="s">
        <v>45</v>
      </c>
      <c r="D8" s="34" t="s">
        <v>40</v>
      </c>
      <c r="E8" s="35" t="s">
        <v>44</v>
      </c>
      <c r="F8" s="32">
        <f>VLOOKUP(B8,'M800'!A3:C18,3,0)</f>
        <v>99</v>
      </c>
      <c r="G8" s="32">
        <f>VLOOKUP(B8,'M800'!A3:D21,4,0)</f>
        <v>100</v>
      </c>
      <c r="H8" s="32">
        <f>VLOOKUP(B8,'M800'!A3:E21,5,0)</f>
        <v>98</v>
      </c>
      <c r="I8" s="32">
        <f>VLOOKUP(B8,'M800'!A3:F21,6,0)</f>
        <v>100</v>
      </c>
      <c r="J8" s="32">
        <f>VLOOKUP(B8,'M800'!A3:G21,7,0)</f>
        <v>99</v>
      </c>
      <c r="K8" s="32">
        <f>VLOOKUP(B8,'M800'!A3:H21,8,0)</f>
        <v>96</v>
      </c>
      <c r="L8" s="32">
        <f>VLOOKUP(B8,'M800'!A3:I21,9,0)</f>
        <v>98</v>
      </c>
      <c r="M8" s="32">
        <f>VLOOKUP(B8,'M800'!A3:J21,10,0)</f>
        <v>99</v>
      </c>
      <c r="N8" s="36">
        <f t="shared" si="0"/>
        <v>789</v>
      </c>
      <c r="O8" s="32">
        <v>95</v>
      </c>
      <c r="P8" s="65" t="s">
        <v>135</v>
      </c>
    </row>
    <row r="9" spans="1:16">
      <c r="A9" s="32" t="s">
        <v>25</v>
      </c>
      <c r="B9" s="33">
        <v>9</v>
      </c>
      <c r="C9" s="34" t="s">
        <v>107</v>
      </c>
      <c r="D9" s="34" t="s">
        <v>108</v>
      </c>
      <c r="E9" s="35" t="s">
        <v>109</v>
      </c>
      <c r="F9" s="32">
        <f>VLOOKUP(B9,'M800'!A6:C22,3,0)</f>
        <v>100</v>
      </c>
      <c r="G9" s="32">
        <f>VLOOKUP(B9,'M800'!A6:D24,4,0)</f>
        <v>98</v>
      </c>
      <c r="H9" s="32">
        <f>VLOOKUP(B9,'M800'!A6:E24,5,0)</f>
        <v>100</v>
      </c>
      <c r="I9" s="32">
        <f>VLOOKUP(B9,'M800'!A6:F24,6,0)</f>
        <v>100</v>
      </c>
      <c r="J9" s="32">
        <f>VLOOKUP(B9,'M800'!A6:G24,7,0)</f>
        <v>99</v>
      </c>
      <c r="K9" s="32">
        <f>VLOOKUP(B9,'M800'!A6:H24,8,0)</f>
        <v>97</v>
      </c>
      <c r="L9" s="32">
        <f>VLOOKUP(B9,'M800'!A6:I24,9,0)</f>
        <v>94</v>
      </c>
      <c r="M9" s="32">
        <f>VLOOKUP(B9,'M800'!A6:J24,10,0)</f>
        <v>96</v>
      </c>
      <c r="N9" s="36">
        <f t="shared" si="0"/>
        <v>784</v>
      </c>
      <c r="O9" s="37"/>
      <c r="P9" s="65" t="s">
        <v>135</v>
      </c>
    </row>
    <row r="10" spans="1:16">
      <c r="A10" s="32" t="s">
        <v>29</v>
      </c>
      <c r="B10" s="33">
        <v>16</v>
      </c>
      <c r="C10" s="34" t="s">
        <v>121</v>
      </c>
      <c r="D10" s="34" t="s">
        <v>27</v>
      </c>
      <c r="E10" s="35" t="s">
        <v>122</v>
      </c>
      <c r="F10" s="32">
        <f>VLOOKUP(B10,'M800'!A12:C28,3,0)</f>
        <v>100</v>
      </c>
      <c r="G10" s="32">
        <f>VLOOKUP(B10,'M800'!A12:D30,4,0)</f>
        <v>100</v>
      </c>
      <c r="H10" s="32">
        <f>VLOOKUP(B10,'M800'!A12:E30,5,0)</f>
        <v>100</v>
      </c>
      <c r="I10" s="32">
        <f>VLOOKUP(B10,'M800'!A12:F30,6,0)</f>
        <v>100</v>
      </c>
      <c r="J10" s="32">
        <f>VLOOKUP(B10,'M800'!A12:G30,7,0)</f>
        <v>100</v>
      </c>
      <c r="K10" s="32">
        <f>VLOOKUP(B10,'M800'!A12:H30,8,0)</f>
        <v>99</v>
      </c>
      <c r="L10" s="32">
        <f>VLOOKUP(B10,'M800'!A12:I30,9,0)</f>
        <v>91</v>
      </c>
      <c r="M10" s="32">
        <f>VLOOKUP(B10,'M800'!A12:J30,10,0)</f>
        <v>88</v>
      </c>
      <c r="N10" s="36">
        <f t="shared" si="0"/>
        <v>778</v>
      </c>
      <c r="O10" s="37"/>
      <c r="P10" s="65" t="s">
        <v>135</v>
      </c>
    </row>
    <row r="11" spans="1:16">
      <c r="A11" s="32" t="s">
        <v>30</v>
      </c>
      <c r="B11" s="33">
        <v>12</v>
      </c>
      <c r="C11" s="34" t="s">
        <v>132</v>
      </c>
      <c r="D11" s="34" t="s">
        <v>112</v>
      </c>
      <c r="E11" s="35" t="s">
        <v>113</v>
      </c>
      <c r="F11" s="32">
        <f>VLOOKUP(B11,'M800'!A8:C24,3,0)</f>
        <v>99</v>
      </c>
      <c r="G11" s="32">
        <f>VLOOKUP(B11,'M800'!A8:D26,4,0)</f>
        <v>97</v>
      </c>
      <c r="H11" s="32">
        <f>VLOOKUP(B11,'M800'!A8:E26,5,0)</f>
        <v>99</v>
      </c>
      <c r="I11" s="32">
        <f>VLOOKUP(B11,'M800'!A8:F26,6,0)</f>
        <v>100</v>
      </c>
      <c r="J11" s="32">
        <f>VLOOKUP(B11,'M800'!A8:G26,7,0)</f>
        <v>96</v>
      </c>
      <c r="K11" s="32">
        <f>VLOOKUP(B11,'M800'!A8:H26,8,0)</f>
        <v>91</v>
      </c>
      <c r="L11" s="32">
        <f>VLOOKUP(B11,'M800'!A8:I26,9,0)</f>
        <v>83</v>
      </c>
      <c r="M11" s="32">
        <f>VLOOKUP(B11,'M800'!A8:J26,10,0)</f>
        <v>88</v>
      </c>
      <c r="N11" s="36">
        <f t="shared" si="0"/>
        <v>753</v>
      </c>
      <c r="O11" s="36"/>
      <c r="P11" s="65" t="str">
        <f t="shared" ref="P11:P13" si="1">IF(N11&gt;370,"II.VT",IF(N11&gt;359,"III.VT"," "))</f>
        <v>II.VT</v>
      </c>
    </row>
    <row r="12" spans="1:16">
      <c r="A12" s="32" t="s">
        <v>33</v>
      </c>
      <c r="B12" s="33">
        <v>11</v>
      </c>
      <c r="C12" s="34" t="s">
        <v>110</v>
      </c>
      <c r="D12" s="34" t="s">
        <v>47</v>
      </c>
      <c r="E12" s="35" t="s">
        <v>111</v>
      </c>
      <c r="F12" s="32">
        <f>VLOOKUP(B12,'M800'!A7:C23,3,0)</f>
        <v>88</v>
      </c>
      <c r="G12" s="32">
        <f>VLOOKUP(B12,'M800'!A7:D25,4,0)</f>
        <v>90</v>
      </c>
      <c r="H12" s="32">
        <f>VLOOKUP(B12,'M800'!A7:E25,5,0)</f>
        <v>100</v>
      </c>
      <c r="I12" s="32">
        <f>VLOOKUP(B12,'M800'!A7:F25,6,0)</f>
        <v>99</v>
      </c>
      <c r="J12" s="32">
        <f>VLOOKUP(B12,'M800'!A7:G25,7,0)</f>
        <v>87</v>
      </c>
      <c r="K12" s="32">
        <f>VLOOKUP(B12,'M800'!A7:H25,8,0)</f>
        <v>93</v>
      </c>
      <c r="L12" s="32">
        <f>VLOOKUP(B12,'M800'!A7:I25,9,0)</f>
        <v>90</v>
      </c>
      <c r="M12" s="32">
        <f>VLOOKUP(B12,'M800'!A7:J25,10,0)</f>
        <v>95</v>
      </c>
      <c r="N12" s="36">
        <f t="shared" si="0"/>
        <v>742</v>
      </c>
      <c r="O12" s="36"/>
      <c r="P12" s="65" t="str">
        <f t="shared" si="1"/>
        <v>II.VT</v>
      </c>
    </row>
    <row r="13" spans="1:16">
      <c r="A13" s="32" t="s">
        <v>34</v>
      </c>
      <c r="B13" s="33">
        <v>15</v>
      </c>
      <c r="C13" s="34" t="s">
        <v>119</v>
      </c>
      <c r="D13" s="34" t="s">
        <v>112</v>
      </c>
      <c r="E13" s="35" t="s">
        <v>120</v>
      </c>
      <c r="F13" s="32">
        <f>VLOOKUP(B13,'M800'!A11:C27,3,0)</f>
        <v>100</v>
      </c>
      <c r="G13" s="32">
        <f>VLOOKUP(B13,'M800'!A11:D29,4,0)</f>
        <v>97</v>
      </c>
      <c r="H13" s="32">
        <f>VLOOKUP(B13,'M800'!A11:E29,5,0)</f>
        <v>99</v>
      </c>
      <c r="I13" s="32">
        <f>VLOOKUP(B13,'M800'!A11:F29,6,0)</f>
        <v>98</v>
      </c>
      <c r="J13" s="32">
        <f>VLOOKUP(B13,'M800'!A11:G29,7,0)</f>
        <v>88</v>
      </c>
      <c r="K13" s="32">
        <f>VLOOKUP(B13,'M800'!A11:H29,8,0)</f>
        <v>96</v>
      </c>
      <c r="L13" s="32">
        <f>VLOOKUP(B13,'M800'!A11:I29,9,0)</f>
        <v>93</v>
      </c>
      <c r="M13" s="32">
        <f>VLOOKUP(B13,'M800'!A11:J29,10,0)</f>
        <v>70</v>
      </c>
      <c r="N13" s="36">
        <f t="shared" si="0"/>
        <v>741</v>
      </c>
      <c r="O13" s="36"/>
      <c r="P13" s="65" t="str">
        <f t="shared" si="1"/>
        <v>II.VT</v>
      </c>
    </row>
    <row r="14" spans="1:16">
      <c r="A14" s="32" t="s">
        <v>37</v>
      </c>
      <c r="B14" s="33">
        <v>8</v>
      </c>
      <c r="C14" s="34" t="s">
        <v>48</v>
      </c>
      <c r="D14" s="34" t="s">
        <v>35</v>
      </c>
      <c r="E14" s="35" t="s">
        <v>49</v>
      </c>
      <c r="F14" s="32">
        <f>VLOOKUP(B14,'M800'!A5:C21,3,0)</f>
        <v>96</v>
      </c>
      <c r="G14" s="32">
        <f>VLOOKUP(B14,'M800'!A5:D23,4,0)</f>
        <v>94</v>
      </c>
      <c r="H14" s="32">
        <f>VLOOKUP(B14,'M800'!A5:E23,5,0)</f>
        <v>97</v>
      </c>
      <c r="I14" s="32">
        <f>VLOOKUP(B14,'M800'!A5:F23,6,0)</f>
        <v>99</v>
      </c>
      <c r="J14" s="32">
        <f>VLOOKUP(B14,'M800'!A5:G23,7,0)</f>
        <v>75</v>
      </c>
      <c r="K14" s="32">
        <f>VLOOKUP(B14,'M800'!A5:H23,8,0)</f>
        <v>82</v>
      </c>
      <c r="L14" s="32">
        <f>VLOOKUP(B14,'M800'!A5:I23,9,0)</f>
        <v>83</v>
      </c>
      <c r="M14" s="32">
        <f>VLOOKUP(B14,'M800'!A5:J23,10,0)</f>
        <v>89</v>
      </c>
      <c r="N14" s="36">
        <f t="shared" si="0"/>
        <v>715</v>
      </c>
      <c r="P14" s="65"/>
    </row>
    <row r="15" spans="1:16">
      <c r="A15" s="32" t="s">
        <v>38</v>
      </c>
      <c r="B15" s="33">
        <v>13</v>
      </c>
      <c r="C15" s="34" t="s">
        <v>114</v>
      </c>
      <c r="D15" s="34" t="s">
        <v>115</v>
      </c>
      <c r="E15" s="35" t="s">
        <v>116</v>
      </c>
      <c r="F15" s="32">
        <f>VLOOKUP(B15,'M800'!A9:C25,3,0)</f>
        <v>88</v>
      </c>
      <c r="G15" s="32">
        <f>VLOOKUP(B15,'M800'!A9:D27,4,0)</f>
        <v>88</v>
      </c>
      <c r="H15" s="32">
        <f>VLOOKUP(B15,'M800'!A9:E27,5,0)</f>
        <v>99</v>
      </c>
      <c r="I15" s="32">
        <f>VLOOKUP(B15,'M800'!A9:F27,6,0)</f>
        <v>97</v>
      </c>
      <c r="J15" s="32">
        <f>VLOOKUP(B15,'M800'!A9:G27,7,0)</f>
        <v>87</v>
      </c>
      <c r="K15" s="32">
        <f>VLOOKUP(B15,'M800'!A9:H27,8,0)</f>
        <v>96</v>
      </c>
      <c r="L15" s="32">
        <f>VLOOKUP(B15,'M800'!A9:I27,9,0)</f>
        <v>81</v>
      </c>
      <c r="M15" s="32">
        <f>VLOOKUP(B15,'M800'!A9:J27,10,0)</f>
        <v>62</v>
      </c>
      <c r="N15" s="36">
        <f t="shared" si="0"/>
        <v>698</v>
      </c>
      <c r="O15" s="36"/>
      <c r="P15" s="65"/>
    </row>
    <row r="16" spans="1:16">
      <c r="A16" s="32" t="s">
        <v>100</v>
      </c>
      <c r="B16" s="33">
        <v>7</v>
      </c>
      <c r="C16" s="34" t="s">
        <v>104</v>
      </c>
      <c r="D16" s="34" t="s">
        <v>105</v>
      </c>
      <c r="E16" s="35" t="s">
        <v>106</v>
      </c>
      <c r="F16" s="32">
        <f>VLOOKUP(B16,'M800'!A4:C20,3,0)</f>
        <v>71</v>
      </c>
      <c r="G16" s="32">
        <f>VLOOKUP(B16,'M800'!A4:D22,4,0)</f>
        <v>53</v>
      </c>
      <c r="H16" s="32">
        <f>VLOOKUP(B16,'M800'!A4:E22,5,0)</f>
        <v>96</v>
      </c>
      <c r="I16" s="32">
        <f>VLOOKUP(B16,'M800'!A4:F22,6,0)</f>
        <v>97</v>
      </c>
      <c r="J16" s="32">
        <f>VLOOKUP(B16,'M800'!A4:G22,7,0)</f>
        <v>98</v>
      </c>
      <c r="K16" s="32">
        <f>VLOOKUP(B16,'M800'!A4:H22,8,0)</f>
        <v>94</v>
      </c>
      <c r="L16" s="32">
        <f>VLOOKUP(B16,'M800'!A4:I22,9,0)</f>
        <v>69</v>
      </c>
      <c r="M16" s="32">
        <f>VLOOKUP(B16,'M800'!A4:J22,10,0)</f>
        <v>86</v>
      </c>
      <c r="N16" s="36">
        <f t="shared" si="0"/>
        <v>664</v>
      </c>
      <c r="O16" s="36"/>
      <c r="P16" s="65"/>
    </row>
    <row r="17" spans="1:16" ht="15.6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1:16">
      <c r="A18" s="32"/>
      <c r="B18" s="33"/>
      <c r="C18" s="38" t="s">
        <v>39</v>
      </c>
      <c r="D18" s="38"/>
      <c r="E18" s="35"/>
      <c r="F18" s="32"/>
      <c r="G18" s="32"/>
      <c r="H18" s="32"/>
      <c r="I18" s="32"/>
      <c r="J18" s="32"/>
      <c r="K18" s="32"/>
      <c r="L18" s="32"/>
      <c r="M18" s="32"/>
      <c r="N18" s="36"/>
      <c r="O18" s="36"/>
      <c r="P18" s="36"/>
    </row>
    <row r="19" spans="1:16" ht="15" thickBot="1">
      <c r="A19" s="28" t="s">
        <v>14</v>
      </c>
      <c r="B19" s="29" t="s">
        <v>15</v>
      </c>
      <c r="C19" s="30" t="s">
        <v>16</v>
      </c>
      <c r="D19" s="30" t="s">
        <v>17</v>
      </c>
      <c r="E19" s="29" t="s">
        <v>18</v>
      </c>
      <c r="F19" s="29" t="s">
        <v>69</v>
      </c>
      <c r="G19" s="29" t="s">
        <v>73</v>
      </c>
      <c r="H19" s="29" t="s">
        <v>70</v>
      </c>
      <c r="I19" s="29" t="s">
        <v>74</v>
      </c>
      <c r="J19" s="29" t="s">
        <v>71</v>
      </c>
      <c r="K19" s="29" t="s">
        <v>75</v>
      </c>
      <c r="L19" s="29" t="s">
        <v>72</v>
      </c>
      <c r="M19" s="29" t="s">
        <v>76</v>
      </c>
      <c r="N19" s="31">
        <v>800</v>
      </c>
      <c r="O19" s="29" t="s">
        <v>19</v>
      </c>
      <c r="P19" s="29" t="s">
        <v>20</v>
      </c>
    </row>
    <row r="20" spans="1:16" ht="15" thickTop="1">
      <c r="A20" s="32" t="s">
        <v>21</v>
      </c>
      <c r="B20" s="33">
        <v>19</v>
      </c>
      <c r="C20" s="34" t="s">
        <v>53</v>
      </c>
      <c r="D20" s="34" t="s">
        <v>22</v>
      </c>
      <c r="E20" s="35" t="s">
        <v>23</v>
      </c>
      <c r="F20" s="32">
        <v>100</v>
      </c>
      <c r="G20" s="32">
        <v>100</v>
      </c>
      <c r="H20" s="47">
        <v>100</v>
      </c>
      <c r="I20" s="32">
        <v>100</v>
      </c>
      <c r="J20" s="32">
        <v>100</v>
      </c>
      <c r="K20" s="32">
        <v>100</v>
      </c>
      <c r="L20" s="32">
        <v>99</v>
      </c>
      <c r="M20" s="47">
        <v>99</v>
      </c>
      <c r="N20" s="36">
        <f t="shared" ref="N20:N28" si="2">SUM(F20:M20)</f>
        <v>798</v>
      </c>
      <c r="O20" s="36"/>
      <c r="P20" s="65" t="s">
        <v>136</v>
      </c>
    </row>
    <row r="21" spans="1:16">
      <c r="A21" s="32" t="s">
        <v>24</v>
      </c>
      <c r="B21" s="33">
        <v>4</v>
      </c>
      <c r="C21" s="34" t="s">
        <v>42</v>
      </c>
      <c r="D21" s="34" t="s">
        <v>40</v>
      </c>
      <c r="E21" s="35" t="s">
        <v>43</v>
      </c>
      <c r="F21" s="32">
        <v>100</v>
      </c>
      <c r="G21" s="32">
        <v>100</v>
      </c>
      <c r="H21" s="47">
        <v>100</v>
      </c>
      <c r="I21" s="32">
        <v>100</v>
      </c>
      <c r="J21" s="32">
        <v>100</v>
      </c>
      <c r="K21" s="32">
        <v>100</v>
      </c>
      <c r="L21" s="32">
        <v>99</v>
      </c>
      <c r="M21" s="47">
        <v>98</v>
      </c>
      <c r="N21" s="36">
        <f t="shared" si="2"/>
        <v>797</v>
      </c>
      <c r="O21" s="37"/>
      <c r="P21" s="65" t="s">
        <v>136</v>
      </c>
    </row>
    <row r="22" spans="1:16">
      <c r="A22" s="32" t="s">
        <v>25</v>
      </c>
      <c r="B22" s="33">
        <v>2</v>
      </c>
      <c r="C22" s="34" t="s">
        <v>50</v>
      </c>
      <c r="D22" s="34" t="s">
        <v>32</v>
      </c>
      <c r="E22" s="35" t="s">
        <v>51</v>
      </c>
      <c r="F22" s="32">
        <v>100</v>
      </c>
      <c r="G22" s="32">
        <v>100</v>
      </c>
      <c r="H22" s="47">
        <v>100</v>
      </c>
      <c r="I22" s="32">
        <v>100</v>
      </c>
      <c r="J22" s="32">
        <v>100</v>
      </c>
      <c r="K22" s="32">
        <v>100</v>
      </c>
      <c r="L22" s="32">
        <v>96</v>
      </c>
      <c r="M22" s="47">
        <v>97</v>
      </c>
      <c r="N22" s="36">
        <f t="shared" si="2"/>
        <v>793</v>
      </c>
      <c r="O22" s="37"/>
      <c r="P22" s="65" t="s">
        <v>136</v>
      </c>
    </row>
    <row r="23" spans="1:16">
      <c r="A23" s="32" t="s">
        <v>29</v>
      </c>
      <c r="B23" s="33">
        <v>3</v>
      </c>
      <c r="C23" s="34" t="s">
        <v>46</v>
      </c>
      <c r="D23" s="34" t="s">
        <v>40</v>
      </c>
      <c r="E23" s="35" t="s">
        <v>44</v>
      </c>
      <c r="F23" s="32">
        <v>99</v>
      </c>
      <c r="G23" s="32">
        <v>97</v>
      </c>
      <c r="H23" s="47">
        <v>99</v>
      </c>
      <c r="I23" s="32">
        <v>100</v>
      </c>
      <c r="J23" s="32">
        <v>100</v>
      </c>
      <c r="K23" s="32">
        <v>96</v>
      </c>
      <c r="L23" s="32">
        <v>97</v>
      </c>
      <c r="M23" s="47">
        <v>97</v>
      </c>
      <c r="N23" s="36">
        <f t="shared" si="2"/>
        <v>785</v>
      </c>
      <c r="O23" s="36"/>
      <c r="P23" s="65" t="s">
        <v>135</v>
      </c>
    </row>
    <row r="24" spans="1:16">
      <c r="A24" s="32" t="s">
        <v>30</v>
      </c>
      <c r="B24" s="33">
        <v>1</v>
      </c>
      <c r="C24" s="34" t="s">
        <v>52</v>
      </c>
      <c r="D24" s="34" t="s">
        <v>35</v>
      </c>
      <c r="E24" s="35" t="s">
        <v>36</v>
      </c>
      <c r="F24" s="32">
        <v>100</v>
      </c>
      <c r="G24" s="32">
        <v>98</v>
      </c>
      <c r="H24" s="47">
        <v>100</v>
      </c>
      <c r="I24" s="32">
        <v>100</v>
      </c>
      <c r="J24" s="32">
        <v>96</v>
      </c>
      <c r="K24" s="32">
        <v>99</v>
      </c>
      <c r="L24" s="32">
        <v>95</v>
      </c>
      <c r="M24" s="47">
        <v>97</v>
      </c>
      <c r="N24" s="36">
        <f t="shared" si="2"/>
        <v>785</v>
      </c>
      <c r="O24" s="36"/>
      <c r="P24" s="65" t="s">
        <v>135</v>
      </c>
    </row>
    <row r="25" spans="1:16">
      <c r="A25" s="32" t="s">
        <v>33</v>
      </c>
      <c r="B25" s="33">
        <v>17</v>
      </c>
      <c r="C25" s="34" t="s">
        <v>26</v>
      </c>
      <c r="D25" s="34" t="s">
        <v>27</v>
      </c>
      <c r="E25" s="35" t="s">
        <v>28</v>
      </c>
      <c r="F25" s="32">
        <v>99</v>
      </c>
      <c r="G25" s="32">
        <v>99</v>
      </c>
      <c r="H25" s="47">
        <v>100</v>
      </c>
      <c r="I25" s="32">
        <v>100</v>
      </c>
      <c r="J25" s="32">
        <v>98</v>
      </c>
      <c r="K25" s="32">
        <v>100</v>
      </c>
      <c r="L25" s="32">
        <v>92</v>
      </c>
      <c r="M25" s="47">
        <v>97</v>
      </c>
      <c r="N25" s="36">
        <f t="shared" si="2"/>
        <v>785</v>
      </c>
      <c r="O25" s="36"/>
      <c r="P25" s="65" t="s">
        <v>135</v>
      </c>
    </row>
    <row r="26" spans="1:16">
      <c r="A26" s="32" t="s">
        <v>34</v>
      </c>
      <c r="B26" s="33">
        <v>6</v>
      </c>
      <c r="C26" s="34" t="s">
        <v>31</v>
      </c>
      <c r="D26" s="34" t="s">
        <v>32</v>
      </c>
      <c r="E26" s="35" t="s">
        <v>28</v>
      </c>
      <c r="F26" s="32">
        <v>98</v>
      </c>
      <c r="G26" s="32">
        <v>97</v>
      </c>
      <c r="H26" s="47">
        <v>100</v>
      </c>
      <c r="I26" s="32">
        <v>100</v>
      </c>
      <c r="J26" s="32">
        <v>97</v>
      </c>
      <c r="K26" s="32">
        <v>100</v>
      </c>
      <c r="L26" s="32">
        <v>94</v>
      </c>
      <c r="M26" s="47">
        <v>93</v>
      </c>
      <c r="N26" s="36">
        <f t="shared" si="2"/>
        <v>779</v>
      </c>
      <c r="O26" s="36"/>
      <c r="P26" s="65" t="s">
        <v>135</v>
      </c>
    </row>
    <row r="27" spans="1:16">
      <c r="A27" s="32" t="s">
        <v>37</v>
      </c>
      <c r="B27" s="33">
        <v>18</v>
      </c>
      <c r="C27" s="34" t="s">
        <v>101</v>
      </c>
      <c r="D27" s="34" t="s">
        <v>102</v>
      </c>
      <c r="E27" s="35" t="s">
        <v>103</v>
      </c>
      <c r="F27" s="32">
        <v>96</v>
      </c>
      <c r="G27" s="32">
        <v>96</v>
      </c>
      <c r="H27" s="47">
        <v>100</v>
      </c>
      <c r="I27" s="32">
        <v>100</v>
      </c>
      <c r="J27" s="32">
        <v>96</v>
      </c>
      <c r="K27" s="32">
        <v>95</v>
      </c>
      <c r="L27" s="32">
        <v>84</v>
      </c>
      <c r="M27" s="47">
        <v>75</v>
      </c>
      <c r="N27" s="36">
        <f t="shared" si="2"/>
        <v>742</v>
      </c>
      <c r="O27" s="36"/>
      <c r="P27" s="65" t="str">
        <f t="shared" ref="P27:P29" si="3">IF(N27&gt;370,"II.VT",IF(N27&gt;359,"III.VT"," "))</f>
        <v>II.VT</v>
      </c>
    </row>
    <row r="28" spans="1:16">
      <c r="A28" s="32" t="s">
        <v>38</v>
      </c>
      <c r="B28" s="33">
        <v>10</v>
      </c>
      <c r="C28" s="34" t="s">
        <v>26</v>
      </c>
      <c r="D28" s="34" t="s">
        <v>40</v>
      </c>
      <c r="E28" s="35" t="s">
        <v>28</v>
      </c>
      <c r="F28" s="32">
        <v>96</v>
      </c>
      <c r="G28" s="32">
        <v>94</v>
      </c>
      <c r="H28" s="47">
        <v>89</v>
      </c>
      <c r="I28" s="32">
        <v>98</v>
      </c>
      <c r="J28" s="32">
        <v>77</v>
      </c>
      <c r="K28" s="32">
        <v>87</v>
      </c>
      <c r="L28" s="32">
        <v>78</v>
      </c>
      <c r="M28" s="47">
        <v>78</v>
      </c>
      <c r="N28" s="36">
        <f t="shared" si="2"/>
        <v>697</v>
      </c>
      <c r="O28" s="36"/>
      <c r="P28" s="65" t="str">
        <f t="shared" si="3"/>
        <v>II.VT</v>
      </c>
    </row>
    <row r="29" spans="1:16">
      <c r="A29" s="32"/>
      <c r="B29" s="33"/>
      <c r="C29" s="34"/>
      <c r="D29" s="34"/>
      <c r="E29" s="35"/>
      <c r="F29" s="32"/>
      <c r="G29" s="32"/>
      <c r="H29" s="32"/>
      <c r="I29" s="32"/>
      <c r="J29" s="36"/>
      <c r="K29" s="36"/>
      <c r="L29" s="33"/>
      <c r="M29" s="33"/>
      <c r="N29" s="39"/>
      <c r="O29" s="39"/>
      <c r="P29" s="65" t="str">
        <f t="shared" si="3"/>
        <v/>
      </c>
    </row>
    <row r="30" spans="1:16" ht="15.6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ht="15.6">
      <c r="A31" s="40"/>
      <c r="E31" s="40"/>
      <c r="F31" s="39"/>
      <c r="G31" s="39"/>
      <c r="N31" s="39"/>
      <c r="O31" s="39"/>
    </row>
    <row r="32" spans="1:16" ht="15.6">
      <c r="A32" s="42"/>
      <c r="E32" s="27"/>
      <c r="F32" s="27"/>
      <c r="G32" s="27"/>
      <c r="H32" s="27"/>
      <c r="I32" s="27"/>
      <c r="J32" s="27"/>
      <c r="K32" s="27"/>
      <c r="L32" s="27"/>
      <c r="M32" s="27"/>
      <c r="N32" s="40"/>
      <c r="O32" s="40"/>
      <c r="P32" s="40"/>
    </row>
    <row r="34" spans="14:16" ht="15.6">
      <c r="N34" s="41" t="s">
        <v>134</v>
      </c>
    </row>
    <row r="38" spans="14:16" ht="15" thickBot="1"/>
    <row r="39" spans="14:16" ht="23.4">
      <c r="P39" s="48"/>
    </row>
  </sheetData>
  <sortState ref="B8:N16">
    <sortCondition descending="1" ref="N7:N16"/>
  </sortState>
  <mergeCells count="3">
    <mergeCell ref="A1:P1"/>
    <mergeCell ref="A2:P2"/>
    <mergeCell ref="A3:P3"/>
  </mergeCells>
  <phoneticPr fontId="5" type="noConversion"/>
  <conditionalFormatting sqref="F7:M16">
    <cfRule type="cellIs" dxfId="4" priority="4" operator="equal">
      <formula>100</formula>
    </cfRule>
    <cfRule type="cellIs" dxfId="3" priority="5" operator="equal">
      <formula>100</formula>
    </cfRule>
  </conditionalFormatting>
  <conditionalFormatting sqref="F20:M28">
    <cfRule type="cellIs" dxfId="2" priority="3" operator="equal">
      <formula>100</formula>
    </cfRule>
  </conditionalFormatting>
  <conditionalFormatting sqref="O7:O8">
    <cfRule type="cellIs" dxfId="1" priority="1" operator="equal">
      <formula>100</formula>
    </cfRule>
    <cfRule type="cellIs" dxfId="0" priority="2" operator="equal">
      <formula>100</formula>
    </cfRule>
  </conditionalFormatting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Header>&amp;R&amp;"Calibri"&amp;10&amp;K000000Internal&amp;1#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M800 - tabulka zasahov</vt:lpstr>
      <vt:lpstr>M800</vt:lpstr>
      <vt:lpstr>výsledková (2)</vt:lpstr>
      <vt:lpstr>výsledková</vt:lpstr>
      <vt:lpstr>výsledková!Oblasť_tlače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Frantisek Vlcek</dc:creator>
  <cp:lastModifiedBy>stanko.termoplast@gmail.com</cp:lastModifiedBy>
  <cp:lastPrinted>2024-09-07T11:34:52Z</cp:lastPrinted>
  <dcterms:created xsi:type="dcterms:W3CDTF">2021-07-02T08:44:23Z</dcterms:created>
  <dcterms:modified xsi:type="dcterms:W3CDTF">2024-09-07T12:58:21Z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4277c1-31d4-4dba-9248-3ba93a3f3112_Enabled">
    <vt:lpwstr>true</vt:lpwstr>
  </property>
  <property fmtid="{D5CDD505-2E9C-101B-9397-08002B2CF9AE}" pid="3" name="MSIP_Label_134277c1-31d4-4dba-9248-3ba93a3f3112_SetDate">
    <vt:lpwstr>2023-09-10T13:26:16Z</vt:lpwstr>
  </property>
  <property fmtid="{D5CDD505-2E9C-101B-9397-08002B2CF9AE}" pid="4" name="MSIP_Label_134277c1-31d4-4dba-9248-3ba93a3f3112_Method">
    <vt:lpwstr>Privileged</vt:lpwstr>
  </property>
  <property fmtid="{D5CDD505-2E9C-101B-9397-08002B2CF9AE}" pid="5" name="MSIP_Label_134277c1-31d4-4dba-9248-3ba93a3f3112_Name">
    <vt:lpwstr>Internal sub1</vt:lpwstr>
  </property>
  <property fmtid="{D5CDD505-2E9C-101B-9397-08002B2CF9AE}" pid="6" name="MSIP_Label_134277c1-31d4-4dba-9248-3ba93a3f3112_SiteId">
    <vt:lpwstr>eb70b763-b6d7-4486-8555-8831709a784e</vt:lpwstr>
  </property>
  <property fmtid="{D5CDD505-2E9C-101B-9397-08002B2CF9AE}" pid="7" name="MSIP_Label_134277c1-31d4-4dba-9248-3ba93a3f3112_ActionId">
    <vt:lpwstr>9131a9ca-3bfd-4b2d-ad86-131ac125a7d6</vt:lpwstr>
  </property>
  <property fmtid="{D5CDD505-2E9C-101B-9397-08002B2CF9AE}" pid="8" name="MSIP_Label_134277c1-31d4-4dba-9248-3ba93a3f3112_ContentBits">
    <vt:lpwstr>1</vt:lpwstr>
  </property>
</Properties>
</file>