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1\Documents\"/>
    </mc:Choice>
  </mc:AlternateContent>
  <bookViews>
    <workbookView xWindow="0" yWindow="0" windowWidth="28800" windowHeight="13125" tabRatio="897"/>
  </bookViews>
  <sheets>
    <sheet name="OS 80" sheetId="117" r:id="rId1"/>
    <sheet name="Hárok1" sheetId="133" r:id="rId2"/>
  </sheets>
  <definedNames>
    <definedName name="_xlnm._FilterDatabase" localSheetId="0" hidden="1">'OS 80'!$B$21:$E$30</definedName>
    <definedName name="_xlnm.Print_Area" localSheetId="0">'OS 80'!$A$1:$N$42</definedName>
  </definedNames>
  <calcPr calcId="162913"/>
</workbook>
</file>

<file path=xl/calcChain.xml><?xml version="1.0" encoding="utf-8"?>
<calcChain xmlns="http://schemas.openxmlformats.org/spreadsheetml/2006/main">
  <c r="F38" i="117" l="1"/>
  <c r="J26" i="117"/>
  <c r="M26" i="117" s="1"/>
  <c r="J21" i="117"/>
  <c r="M21" i="117" s="1"/>
  <c r="L37" i="117"/>
  <c r="G38" i="117"/>
  <c r="H38" i="117"/>
  <c r="I38" i="117"/>
  <c r="M17" i="117"/>
  <c r="M18" i="117"/>
  <c r="M19" i="117"/>
  <c r="M20" i="117"/>
  <c r="M22" i="117"/>
  <c r="M23" i="117"/>
  <c r="M24" i="117"/>
  <c r="M25" i="117"/>
  <c r="M27" i="117"/>
  <c r="M28" i="117"/>
  <c r="M29" i="117"/>
  <c r="M30" i="117"/>
  <c r="M31" i="117"/>
  <c r="M32" i="117"/>
  <c r="M33" i="117"/>
  <c r="M34" i="117"/>
  <c r="M35" i="117"/>
  <c r="M36" i="117"/>
  <c r="M37" i="117"/>
  <c r="M16" i="117"/>
  <c r="M15" i="117"/>
  <c r="J24" i="117" l="1"/>
  <c r="N26" i="117" l="1"/>
  <c r="N21" i="117"/>
  <c r="L26" i="117" l="1"/>
  <c r="L21" i="117"/>
  <c r="L35" i="117"/>
  <c r="L36" i="117"/>
  <c r="N35" i="117"/>
  <c r="N36" i="117"/>
  <c r="N37" i="117"/>
  <c r="J34" i="117"/>
  <c r="N34" i="117" s="1"/>
  <c r="J33" i="117"/>
  <c r="L33" i="117" s="1"/>
  <c r="J32" i="117"/>
  <c r="L32" i="117" s="1"/>
  <c r="J31" i="117"/>
  <c r="L31" i="117" s="1"/>
  <c r="L34" i="117" l="1"/>
  <c r="N33" i="117"/>
  <c r="N32" i="117"/>
  <c r="N31" i="117"/>
  <c r="J29" i="117"/>
  <c r="J20" i="117" l="1"/>
  <c r="J19" i="117"/>
  <c r="J23" i="117"/>
  <c r="J28" i="117"/>
  <c r="J25" i="117"/>
  <c r="J17" i="117"/>
  <c r="J18" i="117"/>
  <c r="J15" i="117"/>
  <c r="J22" i="117"/>
  <c r="J30" i="117"/>
  <c r="N30" i="117" s="1"/>
  <c r="L29" i="117" l="1"/>
  <c r="L20" i="117"/>
  <c r="N17" i="117"/>
  <c r="N19" i="117"/>
  <c r="L15" i="117"/>
  <c r="L23" i="117"/>
  <c r="N23" i="117"/>
  <c r="L18" i="117"/>
  <c r="L17" i="117"/>
  <c r="L19" i="117"/>
  <c r="L24" i="117"/>
  <c r="L22" i="117"/>
  <c r="L25" i="117"/>
  <c r="N25" i="117"/>
  <c r="N24" i="117"/>
  <c r="N22" i="117"/>
  <c r="N15" i="117"/>
  <c r="N18" i="117"/>
  <c r="N20" i="117"/>
  <c r="N29" i="117"/>
  <c r="J16" i="117" l="1"/>
  <c r="J14" i="117"/>
  <c r="J27" i="117"/>
  <c r="J38" i="117" l="1"/>
  <c r="N27" i="117"/>
  <c r="L16" i="117"/>
  <c r="N16" i="117"/>
  <c r="L14" i="117"/>
  <c r="N28" i="117"/>
  <c r="L28" i="117"/>
  <c r="L30" i="117"/>
  <c r="L27" i="117"/>
  <c r="N14" i="117"/>
</calcChain>
</file>

<file path=xl/sharedStrings.xml><?xml version="1.0" encoding="utf-8"?>
<sst xmlns="http://schemas.openxmlformats.org/spreadsheetml/2006/main" count="124" uniqueCount="87">
  <si>
    <t>1.</t>
  </si>
  <si>
    <t>2.</t>
  </si>
  <si>
    <t>3.</t>
  </si>
  <si>
    <t>4.</t>
  </si>
  <si>
    <t>5.</t>
  </si>
  <si>
    <t>9.</t>
  </si>
  <si>
    <t>Kategória</t>
  </si>
  <si>
    <t>14.</t>
  </si>
  <si>
    <t>16.</t>
  </si>
  <si>
    <t>priemerná úspešnosť zásahov</t>
  </si>
  <si>
    <t xml:space="preserve">%  </t>
  </si>
  <si>
    <t>% k víťazovi</t>
  </si>
  <si>
    <t xml:space="preserve">Výsledková listina </t>
  </si>
  <si>
    <t>Rozstrel</t>
  </si>
  <si>
    <t>6.</t>
  </si>
  <si>
    <t>7.</t>
  </si>
  <si>
    <t>8.</t>
  </si>
  <si>
    <t>12.</t>
  </si>
  <si>
    <t>13.</t>
  </si>
  <si>
    <t>15.</t>
  </si>
  <si>
    <t>17.</t>
  </si>
  <si>
    <t>hlavný rozhodca:</t>
  </si>
  <si>
    <t>Výkonnostná trieda</t>
  </si>
  <si>
    <t>I.</t>
  </si>
  <si>
    <t>II.</t>
  </si>
  <si>
    <t>III.</t>
  </si>
  <si>
    <t>V</t>
  </si>
  <si>
    <t>IV.</t>
  </si>
  <si>
    <t>S</t>
  </si>
  <si>
    <t>S - senior</t>
  </si>
  <si>
    <t>V - veterán</t>
  </si>
  <si>
    <r>
      <rPr>
        <b/>
        <sz val="12"/>
        <rFont val="Arial"/>
        <family val="2"/>
      </rPr>
      <t>Σ</t>
    </r>
    <r>
      <rPr>
        <b/>
        <i/>
        <sz val="12"/>
        <rFont val="Arial"/>
        <family val="2"/>
      </rPr>
      <t xml:space="preserve"> 80</t>
    </r>
  </si>
  <si>
    <t xml:space="preserve">Priezvisko a Meno </t>
  </si>
  <si>
    <t>Poradie</t>
  </si>
  <si>
    <t>Št. číslo</t>
  </si>
  <si>
    <t>OPK</t>
  </si>
  <si>
    <t xml:space="preserve">Položky </t>
  </si>
  <si>
    <t xml:space="preserve">Počet zásahov   </t>
  </si>
  <si>
    <t>disciplína : OS - 80 terčov</t>
  </si>
  <si>
    <t>Žiar nad Hronom</t>
  </si>
  <si>
    <t>Komárno</t>
  </si>
  <si>
    <t>Nové Zámky</t>
  </si>
  <si>
    <r>
      <t xml:space="preserve">miesto konania : </t>
    </r>
    <r>
      <rPr>
        <b/>
        <i/>
        <sz val="14"/>
        <rFont val="Franklin Gothic Demi"/>
        <family val="2"/>
        <charset val="238"/>
      </rPr>
      <t>Strelnica Moča</t>
    </r>
  </si>
  <si>
    <r>
      <t xml:space="preserve">usporiadateľ : </t>
    </r>
    <r>
      <rPr>
        <b/>
        <i/>
        <sz val="14"/>
        <rFont val="Franklin Gothic Demi"/>
        <family val="2"/>
        <charset val="238"/>
      </rPr>
      <t>OPK Komárno</t>
    </r>
  </si>
  <si>
    <t>Molnár Anton</t>
  </si>
  <si>
    <t>Füssy Imrich</t>
  </si>
  <si>
    <t>Židek Róbert</t>
  </si>
  <si>
    <t>Kovács Vojtech</t>
  </si>
  <si>
    <t>Súťaž: Verejná strelecká súťaž - liga SPK 1. kolo</t>
  </si>
  <si>
    <t>Sýkora Marek</t>
  </si>
  <si>
    <t>Kaššák Peter</t>
  </si>
  <si>
    <t>Trnava</t>
  </si>
  <si>
    <t>Slezák Pavel</t>
  </si>
  <si>
    <t>18.</t>
  </si>
  <si>
    <t>19.</t>
  </si>
  <si>
    <t>20.</t>
  </si>
  <si>
    <t>21.</t>
  </si>
  <si>
    <t>22.</t>
  </si>
  <si>
    <t>23.</t>
  </si>
  <si>
    <t>24.</t>
  </si>
  <si>
    <t>Mészáros Attila</t>
  </si>
  <si>
    <t>Szilva Zoltán</t>
  </si>
  <si>
    <t>Magyarics Richard</t>
  </si>
  <si>
    <t>KN-nečlen SPK</t>
  </si>
  <si>
    <t>Horváth Leonard</t>
  </si>
  <si>
    <t>Sabolčík Tomáš</t>
  </si>
  <si>
    <t>Vranov n. T.</t>
  </si>
  <si>
    <t xml:space="preserve">Kružič Ladislav </t>
  </si>
  <si>
    <t>Orečný Pavol</t>
  </si>
  <si>
    <t>Šaľa</t>
  </si>
  <si>
    <t>Mészáros Emil</t>
  </si>
  <si>
    <t>Szalay František</t>
  </si>
  <si>
    <t>Vašek Igor</t>
  </si>
  <si>
    <t>Lajos Csongor</t>
  </si>
  <si>
    <t>Mižov Marek</t>
  </si>
  <si>
    <t>Pankúch Marek</t>
  </si>
  <si>
    <t>Ševčík Eduard</t>
  </si>
  <si>
    <t>Vicena Kristián</t>
  </si>
  <si>
    <t>dátum : 13. 04. 2025</t>
  </si>
  <si>
    <t>Kečkéš Marian</t>
  </si>
  <si>
    <t>Voľanský Miroslav</t>
  </si>
  <si>
    <t>Ing. Viliam Kocsis</t>
  </si>
  <si>
    <t>Svidník</t>
  </si>
  <si>
    <t>Stropkov</t>
  </si>
  <si>
    <t>1+2</t>
  </si>
  <si>
    <t>1+1</t>
  </si>
  <si>
    <t>celkom súťažilo 24 strelcov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</si>
</sst>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14"/>
      <name val="Franklin Gothic Demi"/>
      <family val="2"/>
      <charset val="238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charset val="238"/>
    </font>
    <font>
      <b/>
      <i/>
      <sz val="14"/>
      <name val="Arial"/>
      <family val="2"/>
      <charset val="238"/>
    </font>
    <font>
      <sz val="10"/>
      <color rgb="FF000000"/>
      <name val="Arial CE"/>
      <charset val="238"/>
    </font>
    <font>
      <b/>
      <i/>
      <sz val="14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i/>
      <sz val="14"/>
      <name val="Arial CE"/>
      <charset val="238"/>
    </font>
    <font>
      <b/>
      <i/>
      <sz val="16"/>
      <name val="Arial CE"/>
      <charset val="238"/>
    </font>
    <font>
      <i/>
      <sz val="10"/>
      <name val="Arial"/>
      <family val="2"/>
      <charset val="238"/>
    </font>
    <font>
      <b/>
      <i/>
      <sz val="14"/>
      <color rgb="FF00B050"/>
      <name val="Arial"/>
      <family val="2"/>
      <charset val="238"/>
    </font>
    <font>
      <b/>
      <i/>
      <sz val="14"/>
      <color rgb="FF0070C0"/>
      <name val="Arial"/>
      <family val="2"/>
      <charset val="238"/>
    </font>
    <font>
      <b/>
      <i/>
      <sz val="14"/>
      <color rgb="FF663300"/>
      <name val="Arial"/>
      <family val="2"/>
      <charset val="238"/>
    </font>
    <font>
      <b/>
      <i/>
      <sz val="14"/>
      <name val="Segoe UI Light"/>
      <family val="2"/>
      <charset val="238"/>
    </font>
    <font>
      <sz val="14"/>
      <color indexed="8"/>
      <name val="Calibri"/>
      <family val="2"/>
      <charset val="238"/>
    </font>
    <font>
      <b/>
      <sz val="14"/>
      <name val="Arial CE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9" fillId="0" borderId="0"/>
    <xf numFmtId="0" fontId="5" fillId="0" borderId="0"/>
    <xf numFmtId="0" fontId="2" fillId="0" borderId="0"/>
    <xf numFmtId="0" fontId="24" fillId="0" borderId="0" applyNumberFormat="0" applyBorder="0" applyProtection="0"/>
    <xf numFmtId="0" fontId="11" fillId="0" borderId="0"/>
    <xf numFmtId="0" fontId="11" fillId="0" borderId="0"/>
    <xf numFmtId="0" fontId="5" fillId="0" borderId="0"/>
    <xf numFmtId="0" fontId="1" fillId="0" borderId="0"/>
    <xf numFmtId="0" fontId="5" fillId="0" borderId="0">
      <alignment vertical="center"/>
    </xf>
    <xf numFmtId="0" fontId="5" fillId="0" borderId="0"/>
    <xf numFmtId="0" fontId="27" fillId="0" borderId="0"/>
    <xf numFmtId="0" fontId="11" fillId="0" borderId="0"/>
    <xf numFmtId="0" fontId="11" fillId="0" borderId="0"/>
  </cellStyleXfs>
  <cellXfs count="88">
    <xf numFmtId="0" fontId="0" fillId="0" borderId="0" xfId="0"/>
    <xf numFmtId="0" fontId="5" fillId="0" borderId="0" xfId="3"/>
    <xf numFmtId="0" fontId="8" fillId="0" borderId="0" xfId="3" applyFont="1" applyAlignment="1">
      <alignment horizontal="center" vertical="center"/>
    </xf>
    <xf numFmtId="0" fontId="5" fillId="0" borderId="0" xfId="3" applyAlignment="1">
      <alignment horizontal="center" vertical="center"/>
    </xf>
    <xf numFmtId="0" fontId="22" fillId="0" borderId="0" xfId="3" applyFont="1"/>
    <xf numFmtId="0" fontId="10" fillId="0" borderId="0" xfId="3" applyFont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 vertical="center"/>
    </xf>
    <xf numFmtId="0" fontId="23" fillId="0" borderId="5" xfId="3" applyFont="1" applyFill="1" applyBorder="1" applyAlignment="1">
      <alignment horizontal="center" vertical="center"/>
    </xf>
    <xf numFmtId="9" fontId="23" fillId="0" borderId="5" xfId="3" applyNumberFormat="1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30" fillId="0" borderId="0" xfId="3" applyFont="1" applyAlignment="1">
      <alignment horizontal="left" vertical="center"/>
    </xf>
    <xf numFmtId="0" fontId="25" fillId="0" borderId="0" xfId="3" applyFont="1" applyAlignment="1">
      <alignment horizontal="center"/>
    </xf>
    <xf numFmtId="0" fontId="32" fillId="0" borderId="0" xfId="3" applyFont="1" applyAlignment="1">
      <alignment horizontal="center"/>
    </xf>
    <xf numFmtId="0" fontId="33" fillId="0" borderId="0" xfId="3" applyFont="1" applyAlignment="1">
      <alignment horizontal="center"/>
    </xf>
    <xf numFmtId="0" fontId="34" fillId="0" borderId="0" xfId="3" applyFont="1" applyAlignment="1">
      <alignment horizontal="center"/>
    </xf>
    <xf numFmtId="0" fontId="26" fillId="0" borderId="16" xfId="0" applyFont="1" applyFill="1" applyBorder="1" applyAlignment="1">
      <alignment horizontal="center" vertical="center"/>
    </xf>
    <xf numFmtId="0" fontId="35" fillId="0" borderId="4" xfId="0" applyFont="1" applyFill="1" applyBorder="1" applyAlignment="1" applyProtection="1">
      <alignment horizontal="center" vertical="center"/>
      <protection hidden="1"/>
    </xf>
    <xf numFmtId="0" fontId="21" fillId="0" borderId="16" xfId="3" applyFont="1" applyFill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26" fillId="0" borderId="5" xfId="0" applyFont="1" applyFill="1" applyBorder="1" applyAlignment="1">
      <alignment horizontal="center" vertical="center"/>
    </xf>
    <xf numFmtId="0" fontId="23" fillId="0" borderId="3" xfId="3" applyFont="1" applyFill="1" applyBorder="1" applyAlignment="1">
      <alignment horizontal="center" vertical="center"/>
    </xf>
    <xf numFmtId="0" fontId="35" fillId="0" borderId="7" xfId="0" applyFont="1" applyFill="1" applyBorder="1" applyAlignment="1" applyProtection="1">
      <alignment horizontal="center" vertical="center"/>
      <protection hidden="1"/>
    </xf>
    <xf numFmtId="0" fontId="3" fillId="0" borderId="19" xfId="3" applyFont="1" applyFill="1" applyBorder="1" applyAlignment="1">
      <alignment horizontal="center" vertical="center"/>
    </xf>
    <xf numFmtId="0" fontId="14" fillId="0" borderId="19" xfId="3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/>
    <xf numFmtId="0" fontId="29" fillId="0" borderId="0" xfId="3" applyFont="1" applyAlignment="1">
      <alignment horizontal="center" vertical="center"/>
    </xf>
    <xf numFmtId="0" fontId="29" fillId="0" borderId="0" xfId="3" applyFont="1" applyAlignment="1">
      <alignment horizontal="left" vertical="center"/>
    </xf>
    <xf numFmtId="9" fontId="25" fillId="0" borderId="5" xfId="3" applyNumberFormat="1" applyFont="1" applyFill="1" applyBorder="1" applyAlignment="1">
      <alignment horizontal="center" vertical="center"/>
    </xf>
    <xf numFmtId="0" fontId="23" fillId="0" borderId="15" xfId="3" applyFont="1" applyFill="1" applyBorder="1" applyAlignment="1">
      <alignment horizontal="center" vertical="center"/>
    </xf>
    <xf numFmtId="1" fontId="23" fillId="0" borderId="1" xfId="3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/>
    </xf>
    <xf numFmtId="0" fontId="23" fillId="0" borderId="1" xfId="3" applyFont="1" applyFill="1" applyBorder="1" applyAlignment="1">
      <alignment horizontal="left" vertical="center"/>
    </xf>
    <xf numFmtId="0" fontId="38" fillId="0" borderId="3" xfId="0" applyFont="1" applyFill="1" applyBorder="1" applyAlignment="1">
      <alignment vertical="center"/>
    </xf>
    <xf numFmtId="0" fontId="38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horizontal="left" vertical="center"/>
    </xf>
    <xf numFmtId="0" fontId="40" fillId="0" borderId="1" xfId="3" applyFont="1" applyFill="1" applyBorder="1" applyAlignment="1">
      <alignment horizontal="left" vertical="center"/>
    </xf>
    <xf numFmtId="0" fontId="39" fillId="0" borderId="3" xfId="0" applyFont="1" applyFill="1" applyBorder="1" applyAlignment="1">
      <alignment vertical="center"/>
    </xf>
    <xf numFmtId="0" fontId="23" fillId="0" borderId="22" xfId="3" applyFont="1" applyBorder="1" applyAlignment="1">
      <alignment horizontal="left" vertical="center"/>
    </xf>
    <xf numFmtId="0" fontId="17" fillId="0" borderId="23" xfId="3" applyFont="1" applyBorder="1" applyAlignment="1">
      <alignment horizontal="center" vertical="center"/>
    </xf>
    <xf numFmtId="0" fontId="17" fillId="0" borderId="24" xfId="3" applyFont="1" applyBorder="1" applyAlignment="1">
      <alignment horizontal="center" vertical="center"/>
    </xf>
    <xf numFmtId="0" fontId="36" fillId="0" borderId="20" xfId="0" applyFont="1" applyFill="1" applyBorder="1" applyAlignment="1">
      <alignment horizontal="center" vertical="center"/>
    </xf>
    <xf numFmtId="10" fontId="10" fillId="2" borderId="19" xfId="3" applyNumberFormat="1" applyFont="1" applyFill="1" applyBorder="1" applyAlignment="1">
      <alignment horizontal="center" vertical="center"/>
    </xf>
    <xf numFmtId="10" fontId="10" fillId="0" borderId="19" xfId="3" applyNumberFormat="1" applyFont="1" applyFill="1" applyBorder="1" applyAlignment="1">
      <alignment horizontal="center" vertical="center"/>
    </xf>
    <xf numFmtId="10" fontId="17" fillId="0" borderId="20" xfId="3" applyNumberFormat="1" applyFont="1" applyFill="1" applyBorder="1" applyAlignment="1">
      <alignment horizontal="center" vertical="center"/>
    </xf>
    <xf numFmtId="0" fontId="31" fillId="0" borderId="21" xfId="3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9" fontId="23" fillId="0" borderId="1" xfId="3" applyNumberFormat="1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4" fillId="0" borderId="10" xfId="3" applyNumberFormat="1" applyFont="1" applyFill="1" applyBorder="1" applyAlignment="1">
      <alignment horizontal="center" vertical="center" textRotation="90" wrapText="1"/>
    </xf>
    <xf numFmtId="9" fontId="14" fillId="0" borderId="6" xfId="3" applyNumberFormat="1" applyFont="1" applyFill="1" applyBorder="1" applyAlignment="1">
      <alignment horizontal="center" vertical="center" textRotation="90" wrapText="1"/>
    </xf>
    <xf numFmtId="9" fontId="14" fillId="0" borderId="19" xfId="3" applyNumberFormat="1" applyFont="1" applyFill="1" applyBorder="1" applyAlignment="1">
      <alignment horizontal="center" vertical="center" textRotation="90" wrapText="1"/>
    </xf>
    <xf numFmtId="9" fontId="14" fillId="0" borderId="10" xfId="3" applyNumberFormat="1" applyFont="1" applyFill="1" applyBorder="1" applyAlignment="1">
      <alignment horizontal="center" vertical="center" wrapText="1"/>
    </xf>
    <xf numFmtId="9" fontId="14" fillId="0" borderId="6" xfId="3" applyNumberFormat="1" applyFont="1" applyFill="1" applyBorder="1" applyAlignment="1">
      <alignment horizontal="center" vertical="center" wrapText="1"/>
    </xf>
    <xf numFmtId="9" fontId="14" fillId="0" borderId="19" xfId="3" applyNumberFormat="1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textRotation="90" wrapText="1"/>
    </xf>
    <xf numFmtId="0" fontId="14" fillId="0" borderId="7" xfId="3" applyFont="1" applyFill="1" applyBorder="1" applyAlignment="1">
      <alignment horizontal="center" vertical="center" textRotation="90" wrapText="1"/>
    </xf>
    <xf numFmtId="0" fontId="14" fillId="0" borderId="21" xfId="3" applyFont="1" applyFill="1" applyBorder="1" applyAlignment="1">
      <alignment horizontal="center" vertical="center" textRotation="90" wrapText="1"/>
    </xf>
    <xf numFmtId="0" fontId="8" fillId="0" borderId="0" xfId="3" applyFont="1" applyAlignment="1">
      <alignment horizontal="center"/>
    </xf>
    <xf numFmtId="0" fontId="18" fillId="0" borderId="17" xfId="3" applyFont="1" applyFill="1" applyBorder="1" applyAlignment="1">
      <alignment horizontal="center" vertical="center" textRotation="90"/>
    </xf>
    <xf numFmtId="0" fontId="18" fillId="0" borderId="14" xfId="3" applyFont="1" applyFill="1" applyBorder="1" applyAlignment="1">
      <alignment horizontal="center" vertical="center" textRotation="90"/>
    </xf>
    <xf numFmtId="0" fontId="18" fillId="0" borderId="20" xfId="3" applyFont="1" applyFill="1" applyBorder="1" applyAlignment="1">
      <alignment horizontal="center" vertical="center" textRotation="90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16" fillId="0" borderId="12" xfId="3" applyFont="1" applyBorder="1" applyAlignment="1">
      <alignment horizontal="center" vertical="center" textRotation="90"/>
    </xf>
    <xf numFmtId="0" fontId="16" fillId="0" borderId="13" xfId="3" applyFont="1" applyBorder="1" applyAlignment="1">
      <alignment horizontal="center" vertical="center" textRotation="90"/>
    </xf>
    <xf numFmtId="0" fontId="16" fillId="0" borderId="18" xfId="3" applyFont="1" applyBorder="1" applyAlignment="1">
      <alignment horizontal="center" vertical="center" textRotation="90"/>
    </xf>
    <xf numFmtId="0" fontId="16" fillId="0" borderId="10" xfId="3" applyFont="1" applyBorder="1" applyAlignment="1">
      <alignment horizontal="center" vertical="center" textRotation="90"/>
    </xf>
    <xf numFmtId="0" fontId="16" fillId="0" borderId="6" xfId="3" applyFont="1" applyBorder="1" applyAlignment="1">
      <alignment horizontal="center" vertical="center" textRotation="90"/>
    </xf>
    <xf numFmtId="0" fontId="16" fillId="0" borderId="19" xfId="3" applyFont="1" applyBorder="1" applyAlignment="1">
      <alignment horizontal="center" vertical="center" textRotation="90"/>
    </xf>
    <xf numFmtId="0" fontId="8" fillId="0" borderId="10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/>
    </xf>
    <xf numFmtId="0" fontId="28" fillId="0" borderId="3" xfId="3" applyFont="1" applyFill="1" applyBorder="1" applyAlignment="1">
      <alignment horizontal="center" vertical="center"/>
    </xf>
  </cellXfs>
  <cellStyles count="17">
    <cellStyle name="Hypertextové prepojenie 2" xfId="1"/>
    <cellStyle name="Hypertextové prepojenie 2 2" xfId="2"/>
    <cellStyle name="Normal 2" xfId="10"/>
    <cellStyle name="Normálna 2 2" xfId="9"/>
    <cellStyle name="Normálna 3 2" xfId="13"/>
    <cellStyle name="Normálna 8" xfId="8"/>
    <cellStyle name="Normálne" xfId="0" builtinId="0"/>
    <cellStyle name="Normálne 2" xfId="4"/>
    <cellStyle name="normálne 2 2" xfId="5"/>
    <cellStyle name="normálne 2 3" xfId="7"/>
    <cellStyle name="Normálne 3" xfId="6"/>
    <cellStyle name="Normálne 3 2" xfId="16"/>
    <cellStyle name="Normálne 4" xfId="11"/>
    <cellStyle name="Normálne 5" xfId="12"/>
    <cellStyle name="Normálne 6" xfId="14"/>
    <cellStyle name="Normálne 7" xfId="15"/>
    <cellStyle name="normálne_!2009 Pohár SPZ CS 100" xfId="3"/>
  </cellStyles>
  <dxfs count="79"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</dxfs>
  <tableStyles count="0" defaultTableStyle="TableStyleMedium2" defaultPivotStyle="PivotStyleLight16"/>
  <colors>
    <mruColors>
      <color rgb="FF00FF00"/>
      <color rgb="FF8BFF8B"/>
      <color rgb="FF663300"/>
      <color rgb="FFFF99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192406</xdr:colOff>
      <xdr:row>37</xdr:row>
      <xdr:rowOff>0</xdr:rowOff>
    </xdr:from>
    <xdr:ext cx="45719" cy="1740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 flipH="1">
          <a:off x="6078856" y="13325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twoCellAnchor editAs="oneCell">
    <xdr:from>
      <xdr:col>0</xdr:col>
      <xdr:colOff>76201</xdr:colOff>
      <xdr:row>0</xdr:row>
      <xdr:rowOff>180975</xdr:rowOff>
    </xdr:from>
    <xdr:to>
      <xdr:col>2</xdr:col>
      <xdr:colOff>1104901</xdr:colOff>
      <xdr:row>8</xdr:row>
      <xdr:rowOff>92591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80975"/>
          <a:ext cx="1874520" cy="202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438150</xdr:colOff>
      <xdr:row>0</xdr:row>
      <xdr:rowOff>114300</xdr:rowOff>
    </xdr:from>
    <xdr:to>
      <xdr:col>13</xdr:col>
      <xdr:colOff>523875</xdr:colOff>
      <xdr:row>8</xdr:row>
      <xdr:rowOff>25916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14300"/>
          <a:ext cx="1847850" cy="2073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42"/>
  <sheetViews>
    <sheetView tabSelected="1" zoomScale="80" zoomScaleNormal="80" workbookViewId="0">
      <selection activeCell="D9" sqref="D9"/>
    </sheetView>
  </sheetViews>
  <sheetFormatPr defaultColWidth="9.140625" defaultRowHeight="12.75"/>
  <cols>
    <col min="1" max="1" width="7" style="1" customWidth="1"/>
    <col min="2" max="2" width="5.28515625" style="1" customWidth="1"/>
    <col min="3" max="3" width="26.85546875" style="1" customWidth="1"/>
    <col min="4" max="4" width="22.140625" style="3" customWidth="1"/>
    <col min="5" max="5" width="9" style="3" customWidth="1"/>
    <col min="6" max="9" width="9.85546875" style="1" bestFit="1" customWidth="1"/>
    <col min="10" max="10" width="10.7109375" style="1" customWidth="1"/>
    <col min="11" max="11" width="7.5703125" style="1" customWidth="1"/>
    <col min="12" max="12" width="10" style="1" customWidth="1"/>
    <col min="13" max="13" width="8.85546875" style="1" customWidth="1"/>
    <col min="14" max="14" width="8.85546875" style="4" customWidth="1"/>
    <col min="15" max="16384" width="9.140625" style="1"/>
  </cols>
  <sheetData>
    <row r="1" spans="1:14" ht="26.25">
      <c r="A1" s="70" t="s">
        <v>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26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20.25">
      <c r="A3" s="71" t="s">
        <v>48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20.25">
      <c r="A4" s="71" t="s">
        <v>38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2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8.75">
      <c r="A6" s="66" t="s">
        <v>42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ht="18.75">
      <c r="A7" s="66" t="s">
        <v>43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4" ht="18">
      <c r="A8" s="66" t="s">
        <v>78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4" ht="19.5" thickBot="1">
      <c r="A9" s="20"/>
      <c r="B9" s="20"/>
      <c r="C9" s="20"/>
      <c r="D9" s="2"/>
      <c r="E9" s="2"/>
      <c r="F9" s="13"/>
      <c r="G9" s="14"/>
      <c r="H9" s="15"/>
      <c r="I9" s="16"/>
      <c r="J9" s="13"/>
      <c r="K9" s="14"/>
      <c r="L9" s="13"/>
      <c r="M9" s="14"/>
      <c r="N9" s="16"/>
    </row>
    <row r="10" spans="1:14" ht="26.25" customHeight="1">
      <c r="A10" s="72" t="s">
        <v>33</v>
      </c>
      <c r="B10" s="75" t="s">
        <v>34</v>
      </c>
      <c r="C10" s="78" t="s">
        <v>32</v>
      </c>
      <c r="D10" s="81" t="s">
        <v>35</v>
      </c>
      <c r="E10" s="67" t="s">
        <v>6</v>
      </c>
      <c r="F10" s="84" t="s">
        <v>36</v>
      </c>
      <c r="G10" s="85"/>
      <c r="H10" s="85"/>
      <c r="I10" s="85"/>
      <c r="J10" s="54" t="s">
        <v>37</v>
      </c>
      <c r="K10" s="57" t="s">
        <v>13</v>
      </c>
      <c r="L10" s="60" t="s">
        <v>10</v>
      </c>
      <c r="M10" s="57" t="s">
        <v>11</v>
      </c>
      <c r="N10" s="63" t="s">
        <v>22</v>
      </c>
    </row>
    <row r="11" spans="1:14" ht="12.75" customHeight="1">
      <c r="A11" s="73"/>
      <c r="B11" s="76"/>
      <c r="C11" s="79"/>
      <c r="D11" s="82"/>
      <c r="E11" s="68"/>
      <c r="F11" s="86" t="s">
        <v>23</v>
      </c>
      <c r="G11" s="86" t="s">
        <v>24</v>
      </c>
      <c r="H11" s="86" t="s">
        <v>25</v>
      </c>
      <c r="I11" s="86" t="s">
        <v>27</v>
      </c>
      <c r="J11" s="55"/>
      <c r="K11" s="58"/>
      <c r="L11" s="61"/>
      <c r="M11" s="58"/>
      <c r="N11" s="64"/>
    </row>
    <row r="12" spans="1:14" ht="26.25" customHeight="1">
      <c r="A12" s="73"/>
      <c r="B12" s="76"/>
      <c r="C12" s="79"/>
      <c r="D12" s="82"/>
      <c r="E12" s="68"/>
      <c r="F12" s="87"/>
      <c r="G12" s="87"/>
      <c r="H12" s="87"/>
      <c r="I12" s="87"/>
      <c r="J12" s="56"/>
      <c r="K12" s="58"/>
      <c r="L12" s="61"/>
      <c r="M12" s="58"/>
      <c r="N12" s="64"/>
    </row>
    <row r="13" spans="1:14" ht="27" customHeight="1" thickBot="1">
      <c r="A13" s="74"/>
      <c r="B13" s="77"/>
      <c r="C13" s="80"/>
      <c r="D13" s="83"/>
      <c r="E13" s="69"/>
      <c r="F13" s="24">
        <v>20</v>
      </c>
      <c r="G13" s="24">
        <v>20</v>
      </c>
      <c r="H13" s="24">
        <v>20</v>
      </c>
      <c r="I13" s="24">
        <v>20</v>
      </c>
      <c r="J13" s="25" t="s">
        <v>31</v>
      </c>
      <c r="K13" s="59"/>
      <c r="L13" s="62"/>
      <c r="M13" s="59"/>
      <c r="N13" s="65"/>
    </row>
    <row r="14" spans="1:14" ht="24.95" customHeight="1">
      <c r="A14" s="33" t="s">
        <v>0</v>
      </c>
      <c r="B14" s="34">
        <v>20</v>
      </c>
      <c r="C14" s="36" t="s">
        <v>44</v>
      </c>
      <c r="D14" s="40" t="s">
        <v>69</v>
      </c>
      <c r="E14" s="17" t="s">
        <v>26</v>
      </c>
      <c r="F14" s="6">
        <v>17</v>
      </c>
      <c r="G14" s="6">
        <v>14</v>
      </c>
      <c r="H14" s="6">
        <v>19</v>
      </c>
      <c r="I14" s="6">
        <v>19</v>
      </c>
      <c r="J14" s="7">
        <f t="shared" ref="J14:J34" si="0">SUM(F14:I14)</f>
        <v>69</v>
      </c>
      <c r="K14" s="8"/>
      <c r="L14" s="9">
        <f t="shared" ref="L14:L36" si="1">J14/80</f>
        <v>0.86250000000000004</v>
      </c>
      <c r="M14" s="32">
        <v>1</v>
      </c>
      <c r="N14" s="18" t="str">
        <f t="shared" ref="N14:N37" si="2">IF(J14&gt;74,"MS",IF(J14&gt;69,"I.",IF(J14&gt;62,"II.",IF(J14&gt;54,"III.","-"))))</f>
        <v>II.</v>
      </c>
    </row>
    <row r="15" spans="1:14" ht="25.5" customHeight="1">
      <c r="A15" s="33" t="s">
        <v>1</v>
      </c>
      <c r="B15" s="35">
        <v>4</v>
      </c>
      <c r="C15" s="36" t="s">
        <v>49</v>
      </c>
      <c r="D15" s="40" t="s">
        <v>41</v>
      </c>
      <c r="E15" s="17" t="s">
        <v>28</v>
      </c>
      <c r="F15" s="6">
        <v>17</v>
      </c>
      <c r="G15" s="6">
        <v>15</v>
      </c>
      <c r="H15" s="6">
        <v>17</v>
      </c>
      <c r="I15" s="6">
        <v>19</v>
      </c>
      <c r="J15" s="7">
        <f t="shared" si="0"/>
        <v>68</v>
      </c>
      <c r="K15" s="8">
        <v>2</v>
      </c>
      <c r="L15" s="9">
        <f t="shared" si="1"/>
        <v>0.85</v>
      </c>
      <c r="M15" s="9">
        <f>J15/69</f>
        <v>0.98550724637681164</v>
      </c>
      <c r="N15" s="18" t="str">
        <f t="shared" si="2"/>
        <v>II.</v>
      </c>
    </row>
    <row r="16" spans="1:14" ht="24.95" customHeight="1">
      <c r="A16" s="33" t="s">
        <v>2</v>
      </c>
      <c r="B16" s="35">
        <v>1</v>
      </c>
      <c r="C16" s="36" t="s">
        <v>46</v>
      </c>
      <c r="D16" s="41" t="s">
        <v>40</v>
      </c>
      <c r="E16" s="19" t="s">
        <v>28</v>
      </c>
      <c r="F16" s="10">
        <v>18</v>
      </c>
      <c r="G16" s="10">
        <v>13</v>
      </c>
      <c r="H16" s="10">
        <v>17</v>
      </c>
      <c r="I16" s="10">
        <v>20</v>
      </c>
      <c r="J16" s="7">
        <f t="shared" si="0"/>
        <v>68</v>
      </c>
      <c r="K16" s="8" t="s">
        <v>84</v>
      </c>
      <c r="L16" s="9">
        <f t="shared" si="1"/>
        <v>0.85</v>
      </c>
      <c r="M16" s="9">
        <f>J16/69</f>
        <v>0.98550724637681164</v>
      </c>
      <c r="N16" s="18" t="str">
        <f t="shared" si="2"/>
        <v>II.</v>
      </c>
    </row>
    <row r="17" spans="1:14" ht="24.75" customHeight="1">
      <c r="A17" s="33" t="s">
        <v>3</v>
      </c>
      <c r="B17" s="35">
        <v>9</v>
      </c>
      <c r="C17" s="37" t="s">
        <v>65</v>
      </c>
      <c r="D17" s="42" t="s">
        <v>82</v>
      </c>
      <c r="E17" s="17" t="s">
        <v>28</v>
      </c>
      <c r="F17" s="6">
        <v>16</v>
      </c>
      <c r="G17" s="6">
        <v>18</v>
      </c>
      <c r="H17" s="6">
        <v>19</v>
      </c>
      <c r="I17" s="6">
        <v>15</v>
      </c>
      <c r="J17" s="7">
        <f t="shared" si="0"/>
        <v>68</v>
      </c>
      <c r="K17" s="8" t="s">
        <v>85</v>
      </c>
      <c r="L17" s="9">
        <f t="shared" si="1"/>
        <v>0.85</v>
      </c>
      <c r="M17" s="9">
        <f t="shared" ref="M17:M37" si="3">J17/69</f>
        <v>0.98550724637681164</v>
      </c>
      <c r="N17" s="18" t="str">
        <f t="shared" si="2"/>
        <v>II.</v>
      </c>
    </row>
    <row r="18" spans="1:14" ht="24.95" customHeight="1">
      <c r="A18" s="33" t="s">
        <v>4</v>
      </c>
      <c r="B18" s="35">
        <v>11</v>
      </c>
      <c r="C18" s="36" t="s">
        <v>67</v>
      </c>
      <c r="D18" s="40" t="s">
        <v>39</v>
      </c>
      <c r="E18" s="17" t="s">
        <v>28</v>
      </c>
      <c r="F18" s="10">
        <v>17</v>
      </c>
      <c r="G18" s="10">
        <v>15</v>
      </c>
      <c r="H18" s="10">
        <v>17</v>
      </c>
      <c r="I18" s="10">
        <v>18</v>
      </c>
      <c r="J18" s="7">
        <f t="shared" si="0"/>
        <v>67</v>
      </c>
      <c r="K18" s="8"/>
      <c r="L18" s="9">
        <f t="shared" si="1"/>
        <v>0.83750000000000002</v>
      </c>
      <c r="M18" s="9">
        <f t="shared" si="3"/>
        <v>0.97101449275362317</v>
      </c>
      <c r="N18" s="18" t="str">
        <f t="shared" si="2"/>
        <v>II.</v>
      </c>
    </row>
    <row r="19" spans="1:14" ht="24.95" customHeight="1">
      <c r="A19" s="33" t="s">
        <v>14</v>
      </c>
      <c r="B19" s="35">
        <v>3</v>
      </c>
      <c r="C19" s="38" t="s">
        <v>68</v>
      </c>
      <c r="D19" s="43" t="s">
        <v>66</v>
      </c>
      <c r="E19" s="21" t="s">
        <v>28</v>
      </c>
      <c r="F19" s="11">
        <v>15</v>
      </c>
      <c r="G19" s="11">
        <v>16</v>
      </c>
      <c r="H19" s="11">
        <v>16</v>
      </c>
      <c r="I19" s="11">
        <v>18</v>
      </c>
      <c r="J19" s="22">
        <f t="shared" si="0"/>
        <v>65</v>
      </c>
      <c r="K19" s="8"/>
      <c r="L19" s="9">
        <f t="shared" si="1"/>
        <v>0.8125</v>
      </c>
      <c r="M19" s="9">
        <f t="shared" si="3"/>
        <v>0.94202898550724634</v>
      </c>
      <c r="N19" s="23" t="str">
        <f t="shared" si="2"/>
        <v>II.</v>
      </c>
    </row>
    <row r="20" spans="1:14" ht="24.95" customHeight="1">
      <c r="A20" s="33" t="s">
        <v>15</v>
      </c>
      <c r="B20" s="35">
        <v>18</v>
      </c>
      <c r="C20" s="36" t="s">
        <v>79</v>
      </c>
      <c r="D20" s="40" t="s">
        <v>41</v>
      </c>
      <c r="E20" s="17" t="s">
        <v>28</v>
      </c>
      <c r="F20" s="10">
        <v>15</v>
      </c>
      <c r="G20" s="10">
        <v>16</v>
      </c>
      <c r="H20" s="10">
        <v>15</v>
      </c>
      <c r="I20" s="10">
        <v>17</v>
      </c>
      <c r="J20" s="7">
        <f t="shared" si="0"/>
        <v>63</v>
      </c>
      <c r="K20" s="8"/>
      <c r="L20" s="9">
        <f t="shared" si="1"/>
        <v>0.78749999999999998</v>
      </c>
      <c r="M20" s="9">
        <f t="shared" si="3"/>
        <v>0.91304347826086951</v>
      </c>
      <c r="N20" s="18" t="str">
        <f t="shared" si="2"/>
        <v>II.</v>
      </c>
    </row>
    <row r="21" spans="1:14" ht="24.95" customHeight="1">
      <c r="A21" s="33" t="s">
        <v>16</v>
      </c>
      <c r="B21" s="35">
        <v>5</v>
      </c>
      <c r="C21" s="36" t="s">
        <v>50</v>
      </c>
      <c r="D21" s="40" t="s">
        <v>51</v>
      </c>
      <c r="E21" s="17" t="s">
        <v>28</v>
      </c>
      <c r="F21" s="10">
        <v>14</v>
      </c>
      <c r="G21" s="10">
        <v>14</v>
      </c>
      <c r="H21" s="10">
        <v>14</v>
      </c>
      <c r="I21" s="10">
        <v>18</v>
      </c>
      <c r="J21" s="7">
        <f t="shared" si="0"/>
        <v>60</v>
      </c>
      <c r="K21" s="8"/>
      <c r="L21" s="9">
        <f t="shared" ref="L21" si="4">J21/80</f>
        <v>0.75</v>
      </c>
      <c r="M21" s="9">
        <f t="shared" si="3"/>
        <v>0.86956521739130432</v>
      </c>
      <c r="N21" s="18" t="str">
        <f t="shared" ref="N21" si="5">IF(J21&gt;74,"MS",IF(J21&gt;69,"I.",IF(J21&gt;62,"II.",IF(J21&gt;54,"III.","-"))))</f>
        <v>III.</v>
      </c>
    </row>
    <row r="22" spans="1:14" ht="24.95" customHeight="1">
      <c r="A22" s="33" t="s">
        <v>5</v>
      </c>
      <c r="B22" s="35">
        <v>6</v>
      </c>
      <c r="C22" s="37" t="s">
        <v>70</v>
      </c>
      <c r="D22" s="42" t="s">
        <v>41</v>
      </c>
      <c r="E22" s="17" t="s">
        <v>28</v>
      </c>
      <c r="F22" s="6">
        <v>16</v>
      </c>
      <c r="G22" s="6">
        <v>13</v>
      </c>
      <c r="H22" s="6">
        <v>16</v>
      </c>
      <c r="I22" s="6">
        <v>15</v>
      </c>
      <c r="J22" s="7">
        <f t="shared" si="0"/>
        <v>60</v>
      </c>
      <c r="K22" s="8"/>
      <c r="L22" s="9">
        <f t="shared" si="1"/>
        <v>0.75</v>
      </c>
      <c r="M22" s="9">
        <f t="shared" si="3"/>
        <v>0.86956521739130432</v>
      </c>
      <c r="N22" s="18" t="str">
        <f t="shared" si="2"/>
        <v>III.</v>
      </c>
    </row>
    <row r="23" spans="1:14" ht="24.95" customHeight="1">
      <c r="A23" s="33">
        <v>10</v>
      </c>
      <c r="B23" s="35">
        <v>21</v>
      </c>
      <c r="C23" s="37" t="s">
        <v>52</v>
      </c>
      <c r="D23" s="42" t="s">
        <v>40</v>
      </c>
      <c r="E23" s="19" t="s">
        <v>26</v>
      </c>
      <c r="F23" s="10">
        <v>16</v>
      </c>
      <c r="G23" s="10">
        <v>14</v>
      </c>
      <c r="H23" s="10">
        <v>16</v>
      </c>
      <c r="I23" s="10">
        <v>14</v>
      </c>
      <c r="J23" s="7">
        <f t="shared" si="0"/>
        <v>60</v>
      </c>
      <c r="K23" s="8"/>
      <c r="L23" s="9">
        <f t="shared" ref="L23" si="6">J23/80</f>
        <v>0.75</v>
      </c>
      <c r="M23" s="9">
        <f t="shared" si="3"/>
        <v>0.86956521739130432</v>
      </c>
      <c r="N23" s="18" t="str">
        <f t="shared" ref="N23" si="7">IF(J23&gt;74,"MS",IF(J23&gt;69,"I.",IF(J23&gt;62,"II.",IF(J23&gt;54,"III.","-"))))</f>
        <v>III.</v>
      </c>
    </row>
    <row r="24" spans="1:14" ht="24.95" customHeight="1">
      <c r="A24" s="33">
        <v>11</v>
      </c>
      <c r="B24" s="35">
        <v>15</v>
      </c>
      <c r="C24" s="36" t="s">
        <v>71</v>
      </c>
      <c r="D24" s="40" t="s">
        <v>40</v>
      </c>
      <c r="E24" s="19" t="s">
        <v>28</v>
      </c>
      <c r="F24" s="6">
        <v>16</v>
      </c>
      <c r="G24" s="6">
        <v>15</v>
      </c>
      <c r="H24" s="6">
        <v>12</v>
      </c>
      <c r="I24" s="6">
        <v>16</v>
      </c>
      <c r="J24" s="7">
        <f t="shared" si="0"/>
        <v>59</v>
      </c>
      <c r="K24" s="8"/>
      <c r="L24" s="9">
        <f t="shared" si="1"/>
        <v>0.73750000000000004</v>
      </c>
      <c r="M24" s="9">
        <f t="shared" si="3"/>
        <v>0.85507246376811596</v>
      </c>
      <c r="N24" s="18" t="str">
        <f t="shared" si="2"/>
        <v>III.</v>
      </c>
    </row>
    <row r="25" spans="1:14" ht="24.95" customHeight="1">
      <c r="A25" s="33" t="s">
        <v>17</v>
      </c>
      <c r="B25" s="35">
        <v>13</v>
      </c>
      <c r="C25" s="39" t="s">
        <v>80</v>
      </c>
      <c r="D25" s="43" t="s">
        <v>66</v>
      </c>
      <c r="E25" s="17" t="s">
        <v>28</v>
      </c>
      <c r="F25" s="6">
        <v>14</v>
      </c>
      <c r="G25" s="6">
        <v>15</v>
      </c>
      <c r="H25" s="6">
        <v>16</v>
      </c>
      <c r="I25" s="6">
        <v>12</v>
      </c>
      <c r="J25" s="7">
        <f t="shared" si="0"/>
        <v>57</v>
      </c>
      <c r="K25" s="8"/>
      <c r="L25" s="9">
        <f t="shared" si="1"/>
        <v>0.71250000000000002</v>
      </c>
      <c r="M25" s="9">
        <f t="shared" si="3"/>
        <v>0.82608695652173914</v>
      </c>
      <c r="N25" s="18" t="str">
        <f t="shared" si="2"/>
        <v>III.</v>
      </c>
    </row>
    <row r="26" spans="1:14" ht="24.95" customHeight="1">
      <c r="A26" s="33" t="s">
        <v>18</v>
      </c>
      <c r="B26" s="35">
        <v>19</v>
      </c>
      <c r="C26" s="39" t="s">
        <v>72</v>
      </c>
      <c r="D26" s="41" t="s">
        <v>41</v>
      </c>
      <c r="E26" s="17" t="s">
        <v>26</v>
      </c>
      <c r="F26" s="6">
        <v>11</v>
      </c>
      <c r="G26" s="6">
        <v>14</v>
      </c>
      <c r="H26" s="6">
        <v>15</v>
      </c>
      <c r="I26" s="6">
        <v>16</v>
      </c>
      <c r="J26" s="7">
        <f t="shared" si="0"/>
        <v>56</v>
      </c>
      <c r="K26" s="8"/>
      <c r="L26" s="9">
        <f t="shared" ref="L26" si="8">J26/80</f>
        <v>0.7</v>
      </c>
      <c r="M26" s="9">
        <f t="shared" si="3"/>
        <v>0.81159420289855078</v>
      </c>
      <c r="N26" s="18" t="str">
        <f t="shared" ref="N26" si="9">IF(J26&gt;74,"MS",IF(J26&gt;69,"I.",IF(J26&gt;62,"II.",IF(J26&gt;54,"III.","-"))))</f>
        <v>III.</v>
      </c>
    </row>
    <row r="27" spans="1:14" ht="24.95" customHeight="1">
      <c r="A27" s="33" t="s">
        <v>7</v>
      </c>
      <c r="B27" s="35">
        <v>8</v>
      </c>
      <c r="C27" s="36" t="s">
        <v>47</v>
      </c>
      <c r="D27" s="40" t="s">
        <v>40</v>
      </c>
      <c r="E27" s="17" t="s">
        <v>26</v>
      </c>
      <c r="F27" s="6">
        <v>15</v>
      </c>
      <c r="G27" s="6">
        <v>14</v>
      </c>
      <c r="H27" s="6">
        <v>13</v>
      </c>
      <c r="I27" s="6">
        <v>13</v>
      </c>
      <c r="J27" s="7">
        <f t="shared" si="0"/>
        <v>55</v>
      </c>
      <c r="K27" s="8"/>
      <c r="L27" s="9">
        <f t="shared" si="1"/>
        <v>0.6875</v>
      </c>
      <c r="M27" s="9">
        <f t="shared" si="3"/>
        <v>0.79710144927536231</v>
      </c>
      <c r="N27" s="18" t="str">
        <f t="shared" si="2"/>
        <v>III.</v>
      </c>
    </row>
    <row r="28" spans="1:14" ht="24.95" customHeight="1">
      <c r="A28" s="33" t="s">
        <v>19</v>
      </c>
      <c r="B28" s="35">
        <v>23</v>
      </c>
      <c r="C28" s="36" t="s">
        <v>61</v>
      </c>
      <c r="D28" s="40" t="s">
        <v>41</v>
      </c>
      <c r="E28" s="17" t="s">
        <v>28</v>
      </c>
      <c r="F28" s="10">
        <v>15</v>
      </c>
      <c r="G28" s="10">
        <v>13</v>
      </c>
      <c r="H28" s="10">
        <v>13</v>
      </c>
      <c r="I28" s="10">
        <v>13</v>
      </c>
      <c r="J28" s="7">
        <f t="shared" si="0"/>
        <v>54</v>
      </c>
      <c r="K28" s="8"/>
      <c r="L28" s="9">
        <f t="shared" si="1"/>
        <v>0.67500000000000004</v>
      </c>
      <c r="M28" s="9">
        <f t="shared" si="3"/>
        <v>0.78260869565217395</v>
      </c>
      <c r="N28" s="18" t="str">
        <f t="shared" si="2"/>
        <v>-</v>
      </c>
    </row>
    <row r="29" spans="1:14" ht="24.95" customHeight="1">
      <c r="A29" s="33" t="s">
        <v>8</v>
      </c>
      <c r="B29" s="35">
        <v>17</v>
      </c>
      <c r="C29" s="39" t="s">
        <v>73</v>
      </c>
      <c r="D29" s="41" t="s">
        <v>40</v>
      </c>
      <c r="E29" s="17" t="s">
        <v>28</v>
      </c>
      <c r="F29" s="6">
        <v>10</v>
      </c>
      <c r="G29" s="6">
        <v>16</v>
      </c>
      <c r="H29" s="6">
        <v>14</v>
      </c>
      <c r="I29" s="6">
        <v>13</v>
      </c>
      <c r="J29" s="7">
        <f t="shared" si="0"/>
        <v>53</v>
      </c>
      <c r="K29" s="8"/>
      <c r="L29" s="9">
        <f t="shared" si="1"/>
        <v>0.66249999999999998</v>
      </c>
      <c r="M29" s="9">
        <f t="shared" si="3"/>
        <v>0.76811594202898548</v>
      </c>
      <c r="N29" s="18" t="str">
        <f t="shared" si="2"/>
        <v>-</v>
      </c>
    </row>
    <row r="30" spans="1:14" ht="24.95" customHeight="1">
      <c r="A30" s="33" t="s">
        <v>20</v>
      </c>
      <c r="B30" s="35">
        <v>22</v>
      </c>
      <c r="C30" s="37" t="s">
        <v>64</v>
      </c>
      <c r="D30" s="42" t="s">
        <v>40</v>
      </c>
      <c r="E30" s="17" t="s">
        <v>28</v>
      </c>
      <c r="F30" s="6">
        <v>14</v>
      </c>
      <c r="G30" s="6">
        <v>13</v>
      </c>
      <c r="H30" s="6">
        <v>14</v>
      </c>
      <c r="I30" s="6">
        <v>12</v>
      </c>
      <c r="J30" s="7">
        <f t="shared" si="0"/>
        <v>53</v>
      </c>
      <c r="K30" s="8"/>
      <c r="L30" s="9">
        <f t="shared" si="1"/>
        <v>0.66249999999999998</v>
      </c>
      <c r="M30" s="9">
        <f t="shared" si="3"/>
        <v>0.76811594202898548</v>
      </c>
      <c r="N30" s="18" t="str">
        <f t="shared" si="2"/>
        <v>-</v>
      </c>
    </row>
    <row r="31" spans="1:14" ht="24.95" customHeight="1">
      <c r="A31" s="33" t="s">
        <v>53</v>
      </c>
      <c r="B31" s="35">
        <v>24</v>
      </c>
      <c r="C31" s="37" t="s">
        <v>60</v>
      </c>
      <c r="D31" s="42" t="s">
        <v>40</v>
      </c>
      <c r="E31" s="52" t="s">
        <v>26</v>
      </c>
      <c r="F31" s="6">
        <v>12</v>
      </c>
      <c r="G31" s="6">
        <v>15</v>
      </c>
      <c r="H31" s="6">
        <v>13</v>
      </c>
      <c r="I31" s="6">
        <v>12</v>
      </c>
      <c r="J31" s="7">
        <f t="shared" si="0"/>
        <v>52</v>
      </c>
      <c r="K31" s="7"/>
      <c r="L31" s="53">
        <f t="shared" si="1"/>
        <v>0.65</v>
      </c>
      <c r="M31" s="9">
        <f t="shared" si="3"/>
        <v>0.75362318840579712</v>
      </c>
      <c r="N31" s="18" t="str">
        <f t="shared" si="2"/>
        <v>-</v>
      </c>
    </row>
    <row r="32" spans="1:14" ht="24.95" customHeight="1">
      <c r="A32" s="33" t="s">
        <v>54</v>
      </c>
      <c r="B32" s="35">
        <v>14</v>
      </c>
      <c r="C32" s="37" t="s">
        <v>45</v>
      </c>
      <c r="D32" s="42" t="s">
        <v>40</v>
      </c>
      <c r="E32" s="52" t="s">
        <v>26</v>
      </c>
      <c r="F32" s="6">
        <v>15</v>
      </c>
      <c r="G32" s="6">
        <v>11</v>
      </c>
      <c r="H32" s="6">
        <v>14</v>
      </c>
      <c r="I32" s="6">
        <v>11</v>
      </c>
      <c r="J32" s="7">
        <f t="shared" si="0"/>
        <v>51</v>
      </c>
      <c r="K32" s="7"/>
      <c r="L32" s="53">
        <f t="shared" si="1"/>
        <v>0.63749999999999996</v>
      </c>
      <c r="M32" s="9">
        <f t="shared" si="3"/>
        <v>0.73913043478260865</v>
      </c>
      <c r="N32" s="18" t="str">
        <f t="shared" si="2"/>
        <v>-</v>
      </c>
    </row>
    <row r="33" spans="1:14" ht="24.95" customHeight="1">
      <c r="A33" s="33" t="s">
        <v>55</v>
      </c>
      <c r="B33" s="35">
        <v>7</v>
      </c>
      <c r="C33" s="37" t="s">
        <v>74</v>
      </c>
      <c r="D33" s="42" t="s">
        <v>83</v>
      </c>
      <c r="E33" s="52" t="s">
        <v>28</v>
      </c>
      <c r="F33" s="6">
        <v>7</v>
      </c>
      <c r="G33" s="6">
        <v>12</v>
      </c>
      <c r="H33" s="6">
        <v>13</v>
      </c>
      <c r="I33" s="6">
        <v>17</v>
      </c>
      <c r="J33" s="7">
        <f t="shared" si="0"/>
        <v>49</v>
      </c>
      <c r="K33" s="7"/>
      <c r="L33" s="53">
        <f t="shared" si="1"/>
        <v>0.61250000000000004</v>
      </c>
      <c r="M33" s="9">
        <f t="shared" si="3"/>
        <v>0.71014492753623193</v>
      </c>
      <c r="N33" s="18" t="str">
        <f t="shared" si="2"/>
        <v>-</v>
      </c>
    </row>
    <row r="34" spans="1:14" ht="24.95" customHeight="1">
      <c r="A34" s="33" t="s">
        <v>56</v>
      </c>
      <c r="B34" s="35">
        <v>12</v>
      </c>
      <c r="C34" s="37" t="s">
        <v>75</v>
      </c>
      <c r="D34" s="42" t="s">
        <v>66</v>
      </c>
      <c r="E34" s="52" t="s">
        <v>28</v>
      </c>
      <c r="F34" s="6">
        <v>12</v>
      </c>
      <c r="G34" s="6">
        <v>14</v>
      </c>
      <c r="H34" s="6">
        <v>10</v>
      </c>
      <c r="I34" s="6">
        <v>12</v>
      </c>
      <c r="J34" s="7">
        <f t="shared" si="0"/>
        <v>48</v>
      </c>
      <c r="K34" s="7"/>
      <c r="L34" s="53">
        <f t="shared" si="1"/>
        <v>0.6</v>
      </c>
      <c r="M34" s="9">
        <f t="shared" si="3"/>
        <v>0.69565217391304346</v>
      </c>
      <c r="N34" s="18" t="str">
        <f t="shared" si="2"/>
        <v>-</v>
      </c>
    </row>
    <row r="35" spans="1:14" ht="24.95" customHeight="1">
      <c r="A35" s="33" t="s">
        <v>57</v>
      </c>
      <c r="B35" s="35">
        <v>16</v>
      </c>
      <c r="C35" s="37" t="s">
        <v>62</v>
      </c>
      <c r="D35" s="42" t="s">
        <v>63</v>
      </c>
      <c r="E35" s="52" t="s">
        <v>28</v>
      </c>
      <c r="F35" s="6">
        <v>12</v>
      </c>
      <c r="G35" s="6">
        <v>9</v>
      </c>
      <c r="H35" s="6">
        <v>11</v>
      </c>
      <c r="I35" s="6">
        <v>11</v>
      </c>
      <c r="J35" s="7">
        <v>43</v>
      </c>
      <c r="K35" s="7"/>
      <c r="L35" s="53">
        <f t="shared" si="1"/>
        <v>0.53749999999999998</v>
      </c>
      <c r="M35" s="9">
        <f t="shared" si="3"/>
        <v>0.62318840579710144</v>
      </c>
      <c r="N35" s="18" t="str">
        <f t="shared" si="2"/>
        <v>-</v>
      </c>
    </row>
    <row r="36" spans="1:14" ht="24.95" customHeight="1">
      <c r="A36" s="33" t="s">
        <v>58</v>
      </c>
      <c r="B36" s="35">
        <v>2</v>
      </c>
      <c r="C36" s="37" t="s">
        <v>76</v>
      </c>
      <c r="D36" s="42" t="s">
        <v>63</v>
      </c>
      <c r="E36" s="52" t="s">
        <v>26</v>
      </c>
      <c r="F36" s="6">
        <v>9</v>
      </c>
      <c r="G36" s="6">
        <v>7</v>
      </c>
      <c r="H36" s="6">
        <v>9</v>
      </c>
      <c r="I36" s="6">
        <v>8</v>
      </c>
      <c r="J36" s="7">
        <v>33</v>
      </c>
      <c r="K36" s="7"/>
      <c r="L36" s="53">
        <f t="shared" si="1"/>
        <v>0.41249999999999998</v>
      </c>
      <c r="M36" s="9">
        <f t="shared" si="3"/>
        <v>0.47826086956521741</v>
      </c>
      <c r="N36" s="18" t="str">
        <f t="shared" si="2"/>
        <v>-</v>
      </c>
    </row>
    <row r="37" spans="1:14" ht="24.95" customHeight="1">
      <c r="A37" s="33" t="s">
        <v>59</v>
      </c>
      <c r="B37" s="35">
        <v>10</v>
      </c>
      <c r="C37" s="37" t="s">
        <v>77</v>
      </c>
      <c r="D37" s="42" t="s">
        <v>40</v>
      </c>
      <c r="E37" s="52" t="s">
        <v>28</v>
      </c>
      <c r="F37" s="6">
        <v>9</v>
      </c>
      <c r="G37" s="6">
        <v>13</v>
      </c>
      <c r="H37" s="6">
        <v>0</v>
      </c>
      <c r="I37" s="6">
        <v>0</v>
      </c>
      <c r="J37" s="7">
        <v>22</v>
      </c>
      <c r="K37" s="7"/>
      <c r="L37" s="53">
        <f>J37/80</f>
        <v>0.27500000000000002</v>
      </c>
      <c r="M37" s="9">
        <f t="shared" si="3"/>
        <v>0.3188405797101449</v>
      </c>
      <c r="N37" s="18" t="str">
        <f t="shared" si="2"/>
        <v>-</v>
      </c>
    </row>
    <row r="38" spans="1:14" ht="31.5" customHeight="1" thickBot="1">
      <c r="A38" s="44" t="s">
        <v>9</v>
      </c>
      <c r="B38" s="45"/>
      <c r="C38" s="45"/>
      <c r="D38" s="46"/>
      <c r="E38" s="47"/>
      <c r="F38" s="48">
        <f>SUM(F14:F37)/480</f>
        <v>0.69166666666666665</v>
      </c>
      <c r="G38" s="48">
        <f t="shared" ref="G38:I38" si="10">SUM(G14:G37)/480</f>
        <v>0.68541666666666667</v>
      </c>
      <c r="H38" s="48">
        <f t="shared" si="10"/>
        <v>0.69374999999999998</v>
      </c>
      <c r="I38" s="48">
        <f t="shared" si="10"/>
        <v>0.70625000000000004</v>
      </c>
      <c r="J38" s="48">
        <f>SUM(J14:J37)/1920</f>
        <v>0.69427083333333328</v>
      </c>
      <c r="K38" s="49"/>
      <c r="L38" s="49"/>
      <c r="M38" s="50"/>
      <c r="N38" s="51"/>
    </row>
    <row r="39" spans="1:14" ht="18.75">
      <c r="A39" s="5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ht="18.75">
      <c r="A40" s="31" t="s">
        <v>86</v>
      </c>
    </row>
    <row r="41" spans="1:14" ht="18.75">
      <c r="A41" s="31"/>
    </row>
    <row r="42" spans="1:14" ht="20.25">
      <c r="C42" s="31" t="s">
        <v>21</v>
      </c>
      <c r="D42" s="12" t="s">
        <v>81</v>
      </c>
      <c r="E42" s="12"/>
      <c r="I42" s="28"/>
      <c r="J42" s="29"/>
      <c r="K42" s="28" t="s">
        <v>29</v>
      </c>
      <c r="L42" s="29"/>
      <c r="M42" s="28" t="s">
        <v>30</v>
      </c>
    </row>
  </sheetData>
  <sheetProtection selectLockedCells="1"/>
  <sortState ref="B14:K30">
    <sortCondition descending="1" ref="J14:J30"/>
    <sortCondition descending="1" ref="I14:I30"/>
    <sortCondition descending="1" ref="H14:H30"/>
    <sortCondition descending="1" ref="G14:G30"/>
  </sortState>
  <mergeCells count="21">
    <mergeCell ref="A8:N8"/>
    <mergeCell ref="E10:E13"/>
    <mergeCell ref="A1:N1"/>
    <mergeCell ref="A3:N3"/>
    <mergeCell ref="A4:N4"/>
    <mergeCell ref="A6:N6"/>
    <mergeCell ref="A7:N7"/>
    <mergeCell ref="A10:A13"/>
    <mergeCell ref="B10:B13"/>
    <mergeCell ref="C10:C13"/>
    <mergeCell ref="D10:D13"/>
    <mergeCell ref="F10:I10"/>
    <mergeCell ref="F11:F12"/>
    <mergeCell ref="G11:G12"/>
    <mergeCell ref="H11:H12"/>
    <mergeCell ref="I11:I12"/>
    <mergeCell ref="J10:J12"/>
    <mergeCell ref="K10:K13"/>
    <mergeCell ref="L10:L13"/>
    <mergeCell ref="M10:M13"/>
    <mergeCell ref="N10:N13"/>
  </mergeCells>
  <conditionalFormatting sqref="F14:I20 F22:I25 F27:I37">
    <cfRule type="cellIs" dxfId="78" priority="100" operator="equal">
      <formula>18</formula>
    </cfRule>
    <cfRule type="cellIs" dxfId="77" priority="101" operator="equal">
      <formula>19</formula>
    </cfRule>
    <cfRule type="cellIs" dxfId="76" priority="102" operator="equal">
      <formula>20</formula>
    </cfRule>
    <cfRule type="cellIs" dxfId="75" priority="117" stopIfTrue="1" operator="equal">
      <formula>14</formula>
    </cfRule>
    <cfRule type="cellIs" dxfId="74" priority="118" stopIfTrue="1" operator="equal">
      <formula>15</formula>
    </cfRule>
    <cfRule type="cellIs" dxfId="73" priority="119" stopIfTrue="1" operator="equal">
      <formula>23</formula>
    </cfRule>
    <cfRule type="cellIs" dxfId="72" priority="120" stopIfTrue="1" operator="equal">
      <formula>25</formula>
    </cfRule>
    <cfRule type="cellIs" dxfId="71" priority="121" stopIfTrue="1" operator="equal">
      <formula>24</formula>
    </cfRule>
    <cfRule type="cellIs" dxfId="70" priority="122" stopIfTrue="1" operator="equal">
      <formula>25</formula>
    </cfRule>
    <cfRule type="cellIs" dxfId="69" priority="129" stopIfTrue="1" operator="equal">
      <formula>15</formula>
    </cfRule>
    <cfRule type="cellIs" dxfId="68" priority="131" stopIfTrue="1" operator="equal">
      <formula>15</formula>
    </cfRule>
    <cfRule type="cellIs" dxfId="67" priority="132" stopIfTrue="1" operator="equal">
      <formula>15</formula>
    </cfRule>
  </conditionalFormatting>
  <conditionalFormatting sqref="J14:K20 J22:K25 J27:K37 J21 J26">
    <cfRule type="cellIs" dxfId="66" priority="130" stopIfTrue="1" operator="equal">
      <formula>200</formula>
    </cfRule>
  </conditionalFormatting>
  <conditionalFormatting sqref="F14:H20 F22:H25 F27:H37">
    <cfRule type="cellIs" dxfId="65" priority="126" stopIfTrue="1" operator="equal">
      <formula>29</formula>
    </cfRule>
    <cfRule type="cellIs" dxfId="64" priority="127" stopIfTrue="1" operator="equal">
      <formula>30</formula>
    </cfRule>
    <cfRule type="cellIs" dxfId="63" priority="128" stopIfTrue="1" operator="equal">
      <formula>31</formula>
    </cfRule>
  </conditionalFormatting>
  <conditionalFormatting sqref="I14:I20 I22:I25 I27:I37">
    <cfRule type="cellIs" dxfId="62" priority="123" stopIfTrue="1" operator="equal">
      <formula>30</formula>
    </cfRule>
    <cfRule type="cellIs" dxfId="61" priority="124" stopIfTrue="1" operator="equal">
      <formula>31</formula>
    </cfRule>
    <cfRule type="cellIs" dxfId="60" priority="125" stopIfTrue="1" operator="equal">
      <formula>32</formula>
    </cfRule>
  </conditionalFormatting>
  <conditionalFormatting sqref="J14:J37">
    <cfRule type="cellIs" dxfId="59" priority="103" operator="between">
      <formula>91</formula>
      <formula>100</formula>
    </cfRule>
    <cfRule type="cellIs" dxfId="58" priority="104" operator="between">
      <formula>86</formula>
      <formula>90</formula>
    </cfRule>
    <cfRule type="cellIs" dxfId="57" priority="105" operator="between">
      <formula>80</formula>
      <formula>85</formula>
    </cfRule>
    <cfRule type="cellIs" dxfId="56" priority="106" operator="between">
      <formula>70</formula>
      <formula>79</formula>
    </cfRule>
    <cfRule type="cellIs" dxfId="55" priority="107" operator="between">
      <formula>70</formula>
      <formula>79</formula>
    </cfRule>
    <cfRule type="cellIs" dxfId="54" priority="112" operator="between">
      <formula>70</formula>
      <formula>79</formula>
    </cfRule>
    <cfRule type="cellIs" dxfId="53" priority="113" operator="between">
      <formula>70</formula>
      <formula>79</formula>
    </cfRule>
    <cfRule type="cellIs" dxfId="52" priority="114" operator="between">
      <formula>80</formula>
      <formula>85</formula>
    </cfRule>
    <cfRule type="cellIs" dxfId="51" priority="115" operator="between">
      <formula>86</formula>
      <formula>90</formula>
    </cfRule>
    <cfRule type="cellIs" dxfId="50" priority="116" operator="between">
      <formula>91</formula>
      <formula>100</formula>
    </cfRule>
  </conditionalFormatting>
  <conditionalFormatting sqref="N14:N20 N22:N25 N27:N38">
    <cfRule type="cellIs" dxfId="49" priority="109" operator="equal">
      <formula>"II."</formula>
    </cfRule>
    <cfRule type="cellIs" dxfId="48" priority="110" operator="equal">
      <formula>"I."</formula>
    </cfRule>
    <cfRule type="cellIs" dxfId="47" priority="111" operator="equal">
      <formula>"MS"</formula>
    </cfRule>
  </conditionalFormatting>
  <conditionalFormatting sqref="N14:N20 N22:N25 N27:N37">
    <cfRule type="cellIs" dxfId="46" priority="108" operator="equal">
      <formula>"III."</formula>
    </cfRule>
  </conditionalFormatting>
  <conditionalFormatting sqref="F21:I21">
    <cfRule type="cellIs" dxfId="45" priority="34" operator="equal">
      <formula>18</formula>
    </cfRule>
    <cfRule type="cellIs" dxfId="44" priority="35" operator="equal">
      <formula>19</formula>
    </cfRule>
    <cfRule type="cellIs" dxfId="43" priority="36" operator="equal">
      <formula>20</formula>
    </cfRule>
    <cfRule type="cellIs" dxfId="42" priority="51" stopIfTrue="1" operator="equal">
      <formula>14</formula>
    </cfRule>
    <cfRule type="cellIs" dxfId="41" priority="52" stopIfTrue="1" operator="equal">
      <formula>15</formula>
    </cfRule>
    <cfRule type="cellIs" dxfId="40" priority="53" stopIfTrue="1" operator="equal">
      <formula>23</formula>
    </cfRule>
    <cfRule type="cellIs" dxfId="39" priority="54" stopIfTrue="1" operator="equal">
      <formula>25</formula>
    </cfRule>
    <cfRule type="cellIs" dxfId="38" priority="55" stopIfTrue="1" operator="equal">
      <formula>24</formula>
    </cfRule>
    <cfRule type="cellIs" dxfId="37" priority="56" stopIfTrue="1" operator="equal">
      <formula>25</formula>
    </cfRule>
    <cfRule type="cellIs" dxfId="36" priority="63" stopIfTrue="1" operator="equal">
      <formula>15</formula>
    </cfRule>
    <cfRule type="cellIs" dxfId="35" priority="65" stopIfTrue="1" operator="equal">
      <formula>15</formula>
    </cfRule>
    <cfRule type="cellIs" dxfId="34" priority="66" stopIfTrue="1" operator="equal">
      <formula>15</formula>
    </cfRule>
  </conditionalFormatting>
  <conditionalFormatting sqref="K21">
    <cfRule type="cellIs" dxfId="33" priority="64" stopIfTrue="1" operator="equal">
      <formula>200</formula>
    </cfRule>
  </conditionalFormatting>
  <conditionalFormatting sqref="F21:H21">
    <cfRule type="cellIs" dxfId="32" priority="60" stopIfTrue="1" operator="equal">
      <formula>29</formula>
    </cfRule>
    <cfRule type="cellIs" dxfId="31" priority="61" stopIfTrue="1" operator="equal">
      <formula>30</formula>
    </cfRule>
    <cfRule type="cellIs" dxfId="30" priority="62" stopIfTrue="1" operator="equal">
      <formula>31</formula>
    </cfRule>
  </conditionalFormatting>
  <conditionalFormatting sqref="I21">
    <cfRule type="cellIs" dxfId="29" priority="57" stopIfTrue="1" operator="equal">
      <formula>30</formula>
    </cfRule>
    <cfRule type="cellIs" dxfId="28" priority="58" stopIfTrue="1" operator="equal">
      <formula>31</formula>
    </cfRule>
    <cfRule type="cellIs" dxfId="27" priority="59" stopIfTrue="1" operator="equal">
      <formula>32</formula>
    </cfRule>
  </conditionalFormatting>
  <conditionalFormatting sqref="N21">
    <cfRule type="cellIs" dxfId="26" priority="43" operator="equal">
      <formula>"II."</formula>
    </cfRule>
    <cfRule type="cellIs" dxfId="25" priority="44" operator="equal">
      <formula>"I."</formula>
    </cfRule>
    <cfRule type="cellIs" dxfId="24" priority="45" operator="equal">
      <formula>"MS"</formula>
    </cfRule>
  </conditionalFormatting>
  <conditionalFormatting sqref="N21">
    <cfRule type="cellIs" dxfId="23" priority="42" operator="equal">
      <formula>"III."</formula>
    </cfRule>
  </conditionalFormatting>
  <conditionalFormatting sqref="F26:I26">
    <cfRule type="cellIs" dxfId="22" priority="1" operator="equal">
      <formula>18</formula>
    </cfRule>
    <cfRule type="cellIs" dxfId="21" priority="2" operator="equal">
      <formula>19</formula>
    </cfRule>
    <cfRule type="cellIs" dxfId="20" priority="3" operator="equal">
      <formula>20</formula>
    </cfRule>
    <cfRule type="cellIs" dxfId="19" priority="18" stopIfTrue="1" operator="equal">
      <formula>14</formula>
    </cfRule>
    <cfRule type="cellIs" dxfId="18" priority="19" stopIfTrue="1" operator="equal">
      <formula>15</formula>
    </cfRule>
    <cfRule type="cellIs" dxfId="17" priority="20" stopIfTrue="1" operator="equal">
      <formula>23</formula>
    </cfRule>
    <cfRule type="cellIs" dxfId="16" priority="21" stopIfTrue="1" operator="equal">
      <formula>25</formula>
    </cfRule>
    <cfRule type="cellIs" dxfId="15" priority="22" stopIfTrue="1" operator="equal">
      <formula>24</formula>
    </cfRule>
    <cfRule type="cellIs" dxfId="14" priority="23" stopIfTrue="1" operator="equal">
      <formula>25</formula>
    </cfRule>
    <cfRule type="cellIs" dxfId="13" priority="30" stopIfTrue="1" operator="equal">
      <formula>15</formula>
    </cfRule>
    <cfRule type="cellIs" dxfId="12" priority="32" stopIfTrue="1" operator="equal">
      <formula>15</formula>
    </cfRule>
    <cfRule type="cellIs" dxfId="11" priority="33" stopIfTrue="1" operator="equal">
      <formula>15</formula>
    </cfRule>
  </conditionalFormatting>
  <conditionalFormatting sqref="K26">
    <cfRule type="cellIs" dxfId="10" priority="31" stopIfTrue="1" operator="equal">
      <formula>200</formula>
    </cfRule>
  </conditionalFormatting>
  <conditionalFormatting sqref="F26:H26">
    <cfRule type="cellIs" dxfId="9" priority="27" stopIfTrue="1" operator="equal">
      <formula>29</formula>
    </cfRule>
    <cfRule type="cellIs" dxfId="8" priority="28" stopIfTrue="1" operator="equal">
      <formula>30</formula>
    </cfRule>
    <cfRule type="cellIs" dxfId="7" priority="29" stopIfTrue="1" operator="equal">
      <formula>31</formula>
    </cfRule>
  </conditionalFormatting>
  <conditionalFormatting sqref="I26">
    <cfRule type="cellIs" dxfId="6" priority="24" stopIfTrue="1" operator="equal">
      <formula>30</formula>
    </cfRule>
    <cfRule type="cellIs" dxfId="5" priority="25" stopIfTrue="1" operator="equal">
      <formula>31</formula>
    </cfRule>
    <cfRule type="cellIs" dxfId="4" priority="26" stopIfTrue="1" operator="equal">
      <formula>32</formula>
    </cfRule>
  </conditionalFormatting>
  <conditionalFormatting sqref="N26">
    <cfRule type="cellIs" dxfId="3" priority="10" operator="equal">
      <formula>"II."</formula>
    </cfRule>
    <cfRule type="cellIs" dxfId="2" priority="11" operator="equal">
      <formula>"I."</formula>
    </cfRule>
    <cfRule type="cellIs" dxfId="1" priority="12" operator="equal">
      <formula>"MS"</formula>
    </cfRule>
  </conditionalFormatting>
  <conditionalFormatting sqref="N26">
    <cfRule type="cellIs" dxfId="0" priority="9" operator="equal">
      <formula>"III."</formula>
    </cfRule>
  </conditionalFormatting>
  <printOptions horizontalCentered="1" verticalCentered="1"/>
  <pageMargins left="0" right="0" top="0" bottom="0" header="0" footer="0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OS 80</vt:lpstr>
      <vt:lpstr>Hárok1</vt:lpstr>
      <vt:lpstr>'OS 80'!Oblasť_tlače</vt:lpstr>
    </vt:vector>
  </TitlesOfParts>
  <Company>Lesy SR _ OIT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Ruženka Vaňousová</dc:creator>
  <cp:lastModifiedBy>Slovenský poľovnícy zväz Komárno</cp:lastModifiedBy>
  <cp:lastPrinted>2022-04-11T05:17:06Z</cp:lastPrinted>
  <dcterms:created xsi:type="dcterms:W3CDTF">2003-07-22T09:52:55Z</dcterms:created>
  <dcterms:modified xsi:type="dcterms:W3CDTF">2025-04-14T08:46:10Z</dcterms:modified>
</cp:coreProperties>
</file>