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RELECTVO\Strelecké súťaže 2025\Liga SPK\CS\"/>
    </mc:Choice>
  </mc:AlternateContent>
  <xr:revisionPtr revIDLastSave="0" documentId="13_ncr:1_{B87A4B79-055F-40D1-AB7E-8ABF88B474A2}" xr6:coauthVersionLast="47" xr6:coauthVersionMax="47" xr10:uidLastSave="{00000000-0000-0000-0000-000000000000}"/>
  <bookViews>
    <workbookView xWindow="390" yWindow="390" windowWidth="27240" windowHeight="14745" tabRatio="899" xr2:uid="{00000000-000D-0000-FFFF-FFFF00000000}"/>
  </bookViews>
  <sheets>
    <sheet name="2025 priebežne po III. kole" sheetId="159" r:id="rId1"/>
    <sheet name="VL CS 100 22062025 III. kolo" sheetId="158" r:id="rId2"/>
    <sheet name="2025 priebežne po II. kole" sheetId="157" r:id="rId3"/>
    <sheet name="VL CS 100 03052025 II. kolo" sheetId="156" r:id="rId4"/>
    <sheet name="kategórie pre rok 2025" sheetId="155" r:id="rId5"/>
    <sheet name="2025 ABC..." sheetId="152" r:id="rId6"/>
  </sheets>
  <definedNames>
    <definedName name="_xlnm._FilterDatabase" localSheetId="5" hidden="1">'2025 ABC...'!$A$11:$L$102</definedName>
    <definedName name="_xlnm._FilterDatabase" localSheetId="2" hidden="1">'2025 priebežne po II. kole'!$A$11:$L$59</definedName>
    <definedName name="_xlnm._FilterDatabase" localSheetId="0" hidden="1">'2025 priebežne po III. kole'!$A$11:$L$70</definedName>
    <definedName name="_xlnm._FilterDatabase" localSheetId="4" hidden="1">'kategórie pre rok 2025'!$A$11:$M$84</definedName>
    <definedName name="_xlnm._FilterDatabase" localSheetId="1" hidden="1">'VL CS 100 22062025 III. kolo'!$A$13:$N$53</definedName>
    <definedName name="_xlnm.Print_Area" localSheetId="5">'2025 ABC...'!$A$1:$L$105</definedName>
    <definedName name="_xlnm.Print_Area" localSheetId="2">'2025 priebežne po II. kole'!$A$1:$L$62</definedName>
    <definedName name="_xlnm.Print_Area" localSheetId="0">'2025 priebežne po III. kole'!$A$1:$L$73</definedName>
    <definedName name="_xlnm.Print_Area" localSheetId="4">'kategórie pre rok 2025'!$A$1:$M$87</definedName>
    <definedName name="_xlnm.Print_Area" localSheetId="1">'VL CS 100 22062025 III. kolo'!$A$1:$N$69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0" i="159" l="1"/>
  <c r="L35" i="159"/>
  <c r="J35" i="159"/>
  <c r="L50" i="159"/>
  <c r="J50" i="159"/>
  <c r="L55" i="159"/>
  <c r="J55" i="159"/>
  <c r="L63" i="159"/>
  <c r="J63" i="159"/>
  <c r="L58" i="159"/>
  <c r="J58" i="159"/>
  <c r="L34" i="159"/>
  <c r="J34" i="159"/>
  <c r="L67" i="159"/>
  <c r="J67" i="159"/>
  <c r="L65" i="159"/>
  <c r="J65" i="159"/>
  <c r="L15" i="159"/>
  <c r="J15" i="159"/>
  <c r="L47" i="159"/>
  <c r="J47" i="159"/>
  <c r="L53" i="159"/>
  <c r="J53" i="159"/>
  <c r="L33" i="159"/>
  <c r="J33" i="159"/>
  <c r="L22" i="159"/>
  <c r="J22" i="159"/>
  <c r="L37" i="159"/>
  <c r="J37" i="159"/>
  <c r="L61" i="159"/>
  <c r="J61" i="159"/>
  <c r="L13" i="159"/>
  <c r="J13" i="159"/>
  <c r="L17" i="159"/>
  <c r="J17" i="159"/>
  <c r="L31" i="159"/>
  <c r="J31" i="159"/>
  <c r="L42" i="159"/>
  <c r="J42" i="159"/>
  <c r="L39" i="159"/>
  <c r="J39" i="159"/>
  <c r="L49" i="159"/>
  <c r="J49" i="159"/>
  <c r="L20" i="159"/>
  <c r="J20" i="159"/>
  <c r="L48" i="159"/>
  <c r="J48" i="159"/>
  <c r="L19" i="159"/>
  <c r="J19" i="159"/>
  <c r="L29" i="159"/>
  <c r="J29" i="159"/>
  <c r="L51" i="159"/>
  <c r="J51" i="159"/>
  <c r="L16" i="159"/>
  <c r="J16" i="159"/>
  <c r="L28" i="159"/>
  <c r="J28" i="159"/>
  <c r="L27" i="159"/>
  <c r="J27" i="159"/>
  <c r="L64" i="159"/>
  <c r="J64" i="159"/>
  <c r="L54" i="159"/>
  <c r="J54" i="159"/>
  <c r="L36" i="159"/>
  <c r="J36" i="159"/>
  <c r="L40" i="159"/>
  <c r="J40" i="159"/>
  <c r="L32" i="159"/>
  <c r="J32" i="159"/>
  <c r="L44" i="159"/>
  <c r="J44" i="159"/>
  <c r="L14" i="159"/>
  <c r="J14" i="159"/>
  <c r="L18" i="159"/>
  <c r="J18" i="159"/>
  <c r="L30" i="159"/>
  <c r="J30" i="159"/>
  <c r="L23" i="159"/>
  <c r="J23" i="159"/>
  <c r="L46" i="159"/>
  <c r="J46" i="159"/>
  <c r="L45" i="159"/>
  <c r="J45" i="159"/>
  <c r="L25" i="159"/>
  <c r="J25" i="159"/>
  <c r="L43" i="159"/>
  <c r="J43" i="159"/>
  <c r="L57" i="159"/>
  <c r="J57" i="159"/>
  <c r="L38" i="159"/>
  <c r="J38" i="159"/>
  <c r="L52" i="159"/>
  <c r="J52" i="159"/>
  <c r="L56" i="159"/>
  <c r="J56" i="159"/>
  <c r="L26" i="159"/>
  <c r="J26" i="159"/>
  <c r="L12" i="159"/>
  <c r="J12" i="159"/>
  <c r="L60" i="159"/>
  <c r="J60" i="159"/>
  <c r="L59" i="159"/>
  <c r="J59" i="159"/>
  <c r="L21" i="159"/>
  <c r="J21" i="159"/>
  <c r="L66" i="159"/>
  <c r="J66" i="159"/>
  <c r="L41" i="159"/>
  <c r="J41" i="159"/>
  <c r="L62" i="159"/>
  <c r="J62" i="159"/>
  <c r="L68" i="159"/>
  <c r="J68" i="159"/>
  <c r="L24" i="159"/>
  <c r="J24" i="159"/>
  <c r="J97" i="152"/>
  <c r="L97" i="152"/>
  <c r="J63" i="152"/>
  <c r="L63" i="152"/>
  <c r="I53" i="158"/>
  <c r="H53" i="158"/>
  <c r="G53" i="158"/>
  <c r="F53" i="158"/>
  <c r="J51" i="158"/>
  <c r="N51" i="158" s="1"/>
  <c r="J50" i="158"/>
  <c r="L50" i="158" s="1"/>
  <c r="J49" i="158"/>
  <c r="M49" i="158" s="1"/>
  <c r="J47" i="158"/>
  <c r="N47" i="158" s="1"/>
  <c r="J46" i="158"/>
  <c r="L46" i="158" s="1"/>
  <c r="J45" i="158"/>
  <c r="M45" i="158" s="1"/>
  <c r="J44" i="158"/>
  <c r="N44" i="158" s="1"/>
  <c r="M43" i="158"/>
  <c r="J43" i="158"/>
  <c r="L43" i="158" s="1"/>
  <c r="J42" i="158"/>
  <c r="M42" i="158" s="1"/>
  <c r="J40" i="158"/>
  <c r="N40" i="158" s="1"/>
  <c r="J39" i="158"/>
  <c r="L39" i="158" s="1"/>
  <c r="J38" i="158"/>
  <c r="M38" i="158" s="1"/>
  <c r="J37" i="158"/>
  <c r="N37" i="158" s="1"/>
  <c r="N36" i="158"/>
  <c r="M36" i="158"/>
  <c r="J36" i="158"/>
  <c r="L36" i="158" s="1"/>
  <c r="J35" i="158"/>
  <c r="N35" i="158" s="1"/>
  <c r="J33" i="158"/>
  <c r="N33" i="158" s="1"/>
  <c r="J32" i="158"/>
  <c r="L32" i="158" s="1"/>
  <c r="J31" i="158"/>
  <c r="M31" i="158" s="1"/>
  <c r="J30" i="158"/>
  <c r="N30" i="158" s="1"/>
  <c r="N29" i="158"/>
  <c r="M29" i="158"/>
  <c r="J29" i="158"/>
  <c r="L29" i="158" s="1"/>
  <c r="J28" i="158"/>
  <c r="N28" i="158" s="1"/>
  <c r="J27" i="158"/>
  <c r="N27" i="158" s="1"/>
  <c r="J26" i="158"/>
  <c r="L26" i="158" s="1"/>
  <c r="J25" i="158"/>
  <c r="M25" i="158" s="1"/>
  <c r="J24" i="158"/>
  <c r="N24" i="158" s="1"/>
  <c r="N23" i="158"/>
  <c r="J23" i="158"/>
  <c r="L23" i="158" s="1"/>
  <c r="J22" i="158"/>
  <c r="N22" i="158" s="1"/>
  <c r="J21" i="158"/>
  <c r="N21" i="158" s="1"/>
  <c r="N19" i="158"/>
  <c r="J19" i="158"/>
  <c r="L19" i="158" s="1"/>
  <c r="J18" i="158"/>
  <c r="N18" i="158" s="1"/>
  <c r="J17" i="158"/>
  <c r="N17" i="158" s="1"/>
  <c r="J16" i="158"/>
  <c r="L16" i="158" s="1"/>
  <c r="J15" i="158"/>
  <c r="J14" i="158"/>
  <c r="N14" i="158" s="1"/>
  <c r="N46" i="158" l="1"/>
  <c r="J53" i="158"/>
  <c r="N16" i="158"/>
  <c r="N32" i="158"/>
  <c r="M26" i="158"/>
  <c r="N50" i="158"/>
  <c r="M23" i="158"/>
  <c r="M32" i="158"/>
  <c r="N26" i="158"/>
  <c r="M39" i="158"/>
  <c r="M19" i="158"/>
  <c r="N43" i="158"/>
  <c r="M46" i="158"/>
  <c r="M16" i="158"/>
  <c r="N39" i="158"/>
  <c r="M50" i="158"/>
  <c r="L14" i="158"/>
  <c r="L18" i="158"/>
  <c r="L22" i="158"/>
  <c r="L28" i="158"/>
  <c r="L31" i="158"/>
  <c r="L35" i="158"/>
  <c r="L38" i="158"/>
  <c r="L42" i="158"/>
  <c r="L45" i="158"/>
  <c r="L49" i="158"/>
  <c r="M15" i="158"/>
  <c r="M22" i="158"/>
  <c r="M28" i="158"/>
  <c r="M35" i="158"/>
  <c r="N15" i="158"/>
  <c r="N25" i="158"/>
  <c r="N31" i="158"/>
  <c r="N38" i="158"/>
  <c r="N42" i="158"/>
  <c r="N45" i="158"/>
  <c r="N49" i="158"/>
  <c r="L17" i="158"/>
  <c r="L21" i="158"/>
  <c r="L24" i="158"/>
  <c r="L27" i="158"/>
  <c r="L30" i="158"/>
  <c r="L33" i="158"/>
  <c r="L37" i="158"/>
  <c r="L40" i="158"/>
  <c r="L44" i="158"/>
  <c r="L47" i="158"/>
  <c r="L51" i="158"/>
  <c r="M17" i="158"/>
  <c r="M21" i="158"/>
  <c r="M24" i="158"/>
  <c r="M27" i="158"/>
  <c r="M30" i="158"/>
  <c r="M33" i="158"/>
  <c r="M37" i="158"/>
  <c r="M40" i="158"/>
  <c r="M44" i="158"/>
  <c r="M47" i="158"/>
  <c r="M51" i="158"/>
  <c r="L15" i="158"/>
  <c r="L25" i="158"/>
  <c r="M18" i="158"/>
  <c r="L59" i="157"/>
  <c r="J48" i="157"/>
  <c r="J41" i="157"/>
  <c r="J47" i="157"/>
  <c r="J50" i="157"/>
  <c r="J42" i="157"/>
  <c r="J56" i="157"/>
  <c r="J15" i="157"/>
  <c r="J39" i="157"/>
  <c r="J45" i="157"/>
  <c r="J19" i="157"/>
  <c r="J26" i="157"/>
  <c r="J34" i="157"/>
  <c r="J53" i="157"/>
  <c r="J13" i="157"/>
  <c r="J22" i="157"/>
  <c r="J16" i="157"/>
  <c r="J21" i="157"/>
  <c r="J40" i="157"/>
  <c r="J18" i="157"/>
  <c r="J32" i="157"/>
  <c r="L58" i="157"/>
  <c r="J43" i="157"/>
  <c r="L57" i="157"/>
  <c r="J17" i="157"/>
  <c r="L56" i="157"/>
  <c r="J31" i="157"/>
  <c r="L55" i="157"/>
  <c r="J29" i="157"/>
  <c r="L54" i="157"/>
  <c r="J55" i="157"/>
  <c r="L53" i="157"/>
  <c r="L52" i="157"/>
  <c r="J46" i="157"/>
  <c r="L51" i="157"/>
  <c r="J30" i="157"/>
  <c r="L50" i="157"/>
  <c r="J36" i="157"/>
  <c r="L49" i="157"/>
  <c r="J37" i="157"/>
  <c r="L48" i="157"/>
  <c r="L47" i="157"/>
  <c r="L46" i="157"/>
  <c r="J14" i="157"/>
  <c r="L45" i="157"/>
  <c r="J20" i="157"/>
  <c r="L44" i="157"/>
  <c r="J33" i="157"/>
  <c r="L43" i="157"/>
  <c r="J24" i="157"/>
  <c r="L42" i="157"/>
  <c r="L41" i="157"/>
  <c r="L40" i="157"/>
  <c r="L39" i="157"/>
  <c r="L38" i="157"/>
  <c r="L37" i="157"/>
  <c r="J27" i="157"/>
  <c r="L36" i="157"/>
  <c r="L35" i="157"/>
  <c r="L34" i="157"/>
  <c r="J38" i="157"/>
  <c r="L33" i="157"/>
  <c r="J49" i="157"/>
  <c r="L32" i="157"/>
  <c r="J35" i="157"/>
  <c r="L31" i="157"/>
  <c r="J44" i="157"/>
  <c r="L30" i="157"/>
  <c r="J58" i="157"/>
  <c r="L29" i="157"/>
  <c r="L28" i="157"/>
  <c r="J25" i="157"/>
  <c r="L27" i="157"/>
  <c r="L26" i="157"/>
  <c r="L25" i="157"/>
  <c r="J12" i="157"/>
  <c r="L24" i="157"/>
  <c r="J52" i="157"/>
  <c r="L23" i="157"/>
  <c r="J51" i="157"/>
  <c r="L22" i="157"/>
  <c r="L21" i="157"/>
  <c r="L20" i="157"/>
  <c r="L19" i="157"/>
  <c r="J23" i="157"/>
  <c r="L18" i="157"/>
  <c r="L17" i="157"/>
  <c r="L16" i="157"/>
  <c r="L15" i="157"/>
  <c r="J54" i="157"/>
  <c r="L14" i="157"/>
  <c r="L13" i="157"/>
  <c r="J57" i="157"/>
  <c r="L12" i="157"/>
  <c r="J28" i="157"/>
  <c r="L100" i="152"/>
  <c r="L67" i="152"/>
  <c r="L102" i="152"/>
  <c r="L13" i="152"/>
  <c r="L14" i="152"/>
  <c r="L15" i="152"/>
  <c r="L16" i="152"/>
  <c r="L17" i="152"/>
  <c r="L18" i="152"/>
  <c r="L19" i="152"/>
  <c r="L20" i="152"/>
  <c r="L21" i="152"/>
  <c r="L22" i="152"/>
  <c r="L23" i="152"/>
  <c r="L24" i="152"/>
  <c r="L25" i="152"/>
  <c r="L26" i="152"/>
  <c r="L27" i="152"/>
  <c r="L28" i="152"/>
  <c r="L29" i="152"/>
  <c r="L30" i="152"/>
  <c r="L31" i="152"/>
  <c r="L32" i="152"/>
  <c r="L33" i="152"/>
  <c r="L34" i="152"/>
  <c r="L35" i="152"/>
  <c r="L36" i="152"/>
  <c r="L37" i="152"/>
  <c r="L38" i="152"/>
  <c r="L39" i="152"/>
  <c r="L40" i="152"/>
  <c r="L41" i="152"/>
  <c r="L42" i="152"/>
  <c r="L43" i="152"/>
  <c r="L44" i="152"/>
  <c r="L45" i="152"/>
  <c r="L46" i="152"/>
  <c r="L47" i="152"/>
  <c r="L48" i="152"/>
  <c r="L49" i="152"/>
  <c r="L50" i="152"/>
  <c r="L51" i="152"/>
  <c r="L52" i="152"/>
  <c r="L53" i="152"/>
  <c r="L54" i="152"/>
  <c r="L55" i="152"/>
  <c r="L56" i="152"/>
  <c r="L57" i="152"/>
  <c r="L58" i="152"/>
  <c r="L59" i="152"/>
  <c r="L60" i="152"/>
  <c r="L61" i="152"/>
  <c r="L62" i="152"/>
  <c r="L64" i="152"/>
  <c r="L65" i="152"/>
  <c r="L66" i="152"/>
  <c r="L68" i="152"/>
  <c r="L69" i="152"/>
  <c r="L70" i="152"/>
  <c r="L71" i="152"/>
  <c r="L72" i="152"/>
  <c r="L73" i="152"/>
  <c r="L74" i="152"/>
  <c r="L75" i="152"/>
  <c r="L76" i="152"/>
  <c r="L77" i="152"/>
  <c r="L78" i="152"/>
  <c r="L79" i="152"/>
  <c r="L80" i="152"/>
  <c r="L81" i="152"/>
  <c r="L82" i="152"/>
  <c r="L83" i="152"/>
  <c r="L84" i="152"/>
  <c r="L85" i="152"/>
  <c r="L86" i="152"/>
  <c r="L87" i="152"/>
  <c r="L88" i="152"/>
  <c r="L89" i="152"/>
  <c r="L90" i="152"/>
  <c r="L91" i="152"/>
  <c r="L92" i="152"/>
  <c r="L93" i="152"/>
  <c r="L94" i="152"/>
  <c r="L95" i="152"/>
  <c r="L96" i="152"/>
  <c r="L98" i="152"/>
  <c r="L99" i="152"/>
  <c r="L101" i="152"/>
  <c r="L12" i="152"/>
  <c r="J33" i="152"/>
  <c r="H53" i="156"/>
  <c r="G53" i="156"/>
  <c r="F53" i="156"/>
  <c r="E53" i="156"/>
  <c r="L52" i="156"/>
  <c r="I52" i="156"/>
  <c r="K52" i="156" s="1"/>
  <c r="I51" i="156"/>
  <c r="L51" i="156" s="1"/>
  <c r="L50" i="156"/>
  <c r="I50" i="156"/>
  <c r="K50" i="156" s="1"/>
  <c r="I48" i="156"/>
  <c r="L48" i="156" s="1"/>
  <c r="L47" i="156"/>
  <c r="I47" i="156"/>
  <c r="K47" i="156" s="1"/>
  <c r="I46" i="156"/>
  <c r="L46" i="156" s="1"/>
  <c r="I45" i="156"/>
  <c r="K45" i="156" s="1"/>
  <c r="I43" i="156"/>
  <c r="L43" i="156" s="1"/>
  <c r="L42" i="156"/>
  <c r="I42" i="156"/>
  <c r="K42" i="156" s="1"/>
  <c r="I41" i="156"/>
  <c r="L41" i="156" s="1"/>
  <c r="L40" i="156"/>
  <c r="I40" i="156"/>
  <c r="K40" i="156" s="1"/>
  <c r="I39" i="156"/>
  <c r="L39" i="156" s="1"/>
  <c r="L38" i="156"/>
  <c r="K38" i="156"/>
  <c r="I38" i="156"/>
  <c r="I37" i="156"/>
  <c r="L37" i="156" s="1"/>
  <c r="L36" i="156"/>
  <c r="I36" i="156"/>
  <c r="K36" i="156" s="1"/>
  <c r="I35" i="156"/>
  <c r="L35" i="156" s="1"/>
  <c r="L34" i="156"/>
  <c r="I34" i="156"/>
  <c r="K34" i="156" s="1"/>
  <c r="I32" i="156"/>
  <c r="L32" i="156" s="1"/>
  <c r="I31" i="156"/>
  <c r="K31" i="156" s="1"/>
  <c r="I30" i="156"/>
  <c r="L30" i="156" s="1"/>
  <c r="L29" i="156"/>
  <c r="I29" i="156"/>
  <c r="K29" i="156" s="1"/>
  <c r="I28" i="156"/>
  <c r="L28" i="156" s="1"/>
  <c r="L27" i="156"/>
  <c r="I27" i="156"/>
  <c r="K27" i="156" s="1"/>
  <c r="I26" i="156"/>
  <c r="L26" i="156" s="1"/>
  <c r="L25" i="156"/>
  <c r="K25" i="156"/>
  <c r="I25" i="156"/>
  <c r="I24" i="156"/>
  <c r="L24" i="156" s="1"/>
  <c r="L23" i="156"/>
  <c r="I23" i="156"/>
  <c r="K23" i="156" s="1"/>
  <c r="I22" i="156"/>
  <c r="L22" i="156" s="1"/>
  <c r="L21" i="156"/>
  <c r="I21" i="156"/>
  <c r="K21" i="156" s="1"/>
  <c r="I20" i="156"/>
  <c r="L20" i="156" s="1"/>
  <c r="I19" i="156"/>
  <c r="K19" i="156" s="1"/>
  <c r="I17" i="156"/>
  <c r="L17" i="156" s="1"/>
  <c r="L16" i="156"/>
  <c r="I16" i="156"/>
  <c r="K16" i="156" s="1"/>
  <c r="I15" i="156"/>
  <c r="L15" i="156" s="1"/>
  <c r="L14" i="156"/>
  <c r="I14" i="156"/>
  <c r="K14" i="156" s="1"/>
  <c r="I13" i="156"/>
  <c r="L13" i="156" s="1"/>
  <c r="L12" i="156"/>
  <c r="K12" i="156"/>
  <c r="I12" i="156"/>
  <c r="I11" i="156"/>
  <c r="L11" i="156" s="1"/>
  <c r="L10" i="156"/>
  <c r="I10" i="156"/>
  <c r="M84" i="155"/>
  <c r="M83" i="155"/>
  <c r="K83" i="155"/>
  <c r="M82" i="155"/>
  <c r="K82" i="155"/>
  <c r="M81" i="155"/>
  <c r="K81" i="155"/>
  <c r="M80" i="155"/>
  <c r="K80" i="155"/>
  <c r="M79" i="155"/>
  <c r="K79" i="155"/>
  <c r="M78" i="155"/>
  <c r="K78" i="155"/>
  <c r="M77" i="155"/>
  <c r="K77" i="155"/>
  <c r="M76" i="155"/>
  <c r="K76" i="155"/>
  <c r="M75" i="155"/>
  <c r="K75" i="155"/>
  <c r="M74" i="155"/>
  <c r="K74" i="155"/>
  <c r="M73" i="155"/>
  <c r="K73" i="155"/>
  <c r="M72" i="155"/>
  <c r="K72" i="155"/>
  <c r="M71" i="155"/>
  <c r="K71" i="155"/>
  <c r="M70" i="155"/>
  <c r="K70" i="155"/>
  <c r="M69" i="155"/>
  <c r="K69" i="155"/>
  <c r="M68" i="155"/>
  <c r="K68" i="155"/>
  <c r="M67" i="155"/>
  <c r="K67" i="155"/>
  <c r="M66" i="155"/>
  <c r="K66" i="155"/>
  <c r="M65" i="155"/>
  <c r="K65" i="155"/>
  <c r="M64" i="155"/>
  <c r="K64" i="155"/>
  <c r="M63" i="155"/>
  <c r="K63" i="155"/>
  <c r="M62" i="155"/>
  <c r="K62" i="155"/>
  <c r="M61" i="155"/>
  <c r="K61" i="155"/>
  <c r="M60" i="155"/>
  <c r="K60" i="155"/>
  <c r="M59" i="155"/>
  <c r="K59" i="155"/>
  <c r="M58" i="155"/>
  <c r="K58" i="155"/>
  <c r="M57" i="155"/>
  <c r="K57" i="155"/>
  <c r="M56" i="155"/>
  <c r="K56" i="155"/>
  <c r="M55" i="155"/>
  <c r="K55" i="155"/>
  <c r="M54" i="155"/>
  <c r="K54" i="155"/>
  <c r="M53" i="155"/>
  <c r="K53" i="155"/>
  <c r="M52" i="155"/>
  <c r="K52" i="155"/>
  <c r="M51" i="155"/>
  <c r="K51" i="155"/>
  <c r="M50" i="155"/>
  <c r="K50" i="155"/>
  <c r="M49" i="155"/>
  <c r="K49" i="155"/>
  <c r="M48" i="155"/>
  <c r="K48" i="155"/>
  <c r="M47" i="155"/>
  <c r="K47" i="155"/>
  <c r="M45" i="155"/>
  <c r="K45" i="155"/>
  <c r="M44" i="155"/>
  <c r="K44" i="155"/>
  <c r="M43" i="155"/>
  <c r="K43" i="155"/>
  <c r="M42" i="155"/>
  <c r="K42" i="155"/>
  <c r="M41" i="155"/>
  <c r="K41" i="155"/>
  <c r="M40" i="155"/>
  <c r="K40" i="155"/>
  <c r="M39" i="155"/>
  <c r="K39" i="155"/>
  <c r="M38" i="155"/>
  <c r="K38" i="155"/>
  <c r="M37" i="155"/>
  <c r="K37" i="155"/>
  <c r="M36" i="155"/>
  <c r="K36" i="155"/>
  <c r="M35" i="155"/>
  <c r="K35" i="155"/>
  <c r="M34" i="155"/>
  <c r="K34" i="155"/>
  <c r="M33" i="155"/>
  <c r="K33" i="155"/>
  <c r="M32" i="155"/>
  <c r="K32" i="155"/>
  <c r="M31" i="155"/>
  <c r="K31" i="155"/>
  <c r="M30" i="155"/>
  <c r="K30" i="155"/>
  <c r="M29" i="155"/>
  <c r="K29" i="155"/>
  <c r="M28" i="155"/>
  <c r="K28" i="155"/>
  <c r="M27" i="155"/>
  <c r="K27" i="155"/>
  <c r="M26" i="155"/>
  <c r="K26" i="155"/>
  <c r="M25" i="155"/>
  <c r="K25" i="155"/>
  <c r="M24" i="155"/>
  <c r="K24" i="155"/>
  <c r="M23" i="155"/>
  <c r="K23" i="155"/>
  <c r="M22" i="155"/>
  <c r="K22" i="155"/>
  <c r="M21" i="155"/>
  <c r="K21" i="155"/>
  <c r="M20" i="155"/>
  <c r="K20" i="155"/>
  <c r="M19" i="155"/>
  <c r="K19" i="155"/>
  <c r="M18" i="155"/>
  <c r="K18" i="155"/>
  <c r="M17" i="155"/>
  <c r="K17" i="155"/>
  <c r="M16" i="155"/>
  <c r="K16" i="155"/>
  <c r="M15" i="155"/>
  <c r="K15" i="155"/>
  <c r="M14" i="155"/>
  <c r="K14" i="155"/>
  <c r="M13" i="155"/>
  <c r="K13" i="155"/>
  <c r="L31" i="156" l="1"/>
  <c r="L45" i="156"/>
  <c r="K39" i="156"/>
  <c r="K13" i="156"/>
  <c r="K26" i="156"/>
  <c r="K22" i="156"/>
  <c r="K35" i="156"/>
  <c r="K48" i="156"/>
  <c r="L19" i="156"/>
  <c r="I53" i="156"/>
  <c r="K17" i="156"/>
  <c r="K30" i="156"/>
  <c r="K43" i="156"/>
  <c r="K11" i="156"/>
  <c r="K15" i="156"/>
  <c r="K20" i="156"/>
  <c r="K24" i="156"/>
  <c r="K28" i="156"/>
  <c r="K32" i="156"/>
  <c r="K37" i="156"/>
  <c r="K41" i="156"/>
  <c r="K46" i="156"/>
  <c r="K51" i="156"/>
  <c r="K10" i="156"/>
  <c r="J18" i="152" l="1"/>
  <c r="J73" i="152"/>
  <c r="J12" i="152"/>
  <c r="J100" i="152"/>
  <c r="J83" i="152"/>
  <c r="J72" i="152"/>
  <c r="J93" i="152" l="1"/>
  <c r="J56" i="152"/>
  <c r="J21" i="152"/>
  <c r="J15" i="152"/>
  <c r="J20" i="152"/>
  <c r="J101" i="152" l="1"/>
  <c r="J99" i="152"/>
  <c r="J98" i="152"/>
  <c r="J96" i="152"/>
  <c r="J95" i="152"/>
  <c r="J94" i="152"/>
  <c r="J92" i="152"/>
  <c r="J91" i="152"/>
  <c r="J90" i="152"/>
  <c r="J89" i="152"/>
  <c r="J88" i="152"/>
  <c r="J87" i="152"/>
  <c r="J86" i="152"/>
  <c r="J85" i="152"/>
  <c r="J82" i="152"/>
  <c r="J84" i="152"/>
  <c r="J81" i="152"/>
  <c r="J80" i="152"/>
  <c r="J79" i="152"/>
  <c r="J78" i="152"/>
  <c r="J77" i="152"/>
  <c r="J76" i="152"/>
  <c r="J75" i="152"/>
  <c r="J74" i="152"/>
  <c r="J71" i="152"/>
  <c r="J70" i="152"/>
  <c r="J69" i="152"/>
  <c r="J68" i="152"/>
  <c r="J67" i="152"/>
  <c r="J66" i="152"/>
  <c r="J64" i="152"/>
  <c r="J65" i="152"/>
  <c r="J62" i="152"/>
  <c r="J61" i="152"/>
  <c r="J60" i="152"/>
  <c r="J59" i="152"/>
  <c r="J58" i="152"/>
  <c r="J57" i="152"/>
  <c r="J55" i="152"/>
  <c r="J54" i="152"/>
  <c r="J53" i="152"/>
  <c r="J52" i="152"/>
  <c r="J51" i="152"/>
  <c r="J50" i="152"/>
  <c r="J49" i="152"/>
  <c r="J48" i="152"/>
  <c r="J47" i="152"/>
  <c r="J46" i="152"/>
  <c r="J45" i="152"/>
  <c r="J44" i="152"/>
  <c r="J43" i="152"/>
  <c r="J42" i="152"/>
  <c r="J41" i="152"/>
  <c r="J39" i="152"/>
  <c r="J38" i="152"/>
  <c r="J40" i="152"/>
  <c r="J37" i="152"/>
  <c r="J36" i="152"/>
  <c r="J35" i="152"/>
  <c r="J34" i="152"/>
  <c r="J32" i="152"/>
  <c r="J31" i="152"/>
  <c r="J30" i="152"/>
  <c r="J29" i="152"/>
  <c r="J28" i="152"/>
  <c r="J27" i="152"/>
  <c r="J26" i="152"/>
  <c r="J25" i="152"/>
  <c r="J24" i="152"/>
  <c r="J23" i="152"/>
  <c r="J22" i="152"/>
  <c r="J19" i="152"/>
  <c r="J17" i="152"/>
  <c r="J13" i="152"/>
  <c r="J16" i="152"/>
  <c r="J14" i="152"/>
</calcChain>
</file>

<file path=xl/sharedStrings.xml><?xml version="1.0" encoding="utf-8"?>
<sst xmlns="http://schemas.openxmlformats.org/spreadsheetml/2006/main" count="1187" uniqueCount="243">
  <si>
    <t>Kategória</t>
  </si>
  <si>
    <t>Horváth Jozef</t>
  </si>
  <si>
    <t>Bratislava</t>
  </si>
  <si>
    <t>Čadca</t>
  </si>
  <si>
    <t>Czobor Pavel</t>
  </si>
  <si>
    <t>Senica</t>
  </si>
  <si>
    <t>Šaľa</t>
  </si>
  <si>
    <t>Skalica</t>
  </si>
  <si>
    <t>Komárno</t>
  </si>
  <si>
    <t>Levice</t>
  </si>
  <si>
    <t>Košice okolie</t>
  </si>
  <si>
    <t>Kurali Ladislav</t>
  </si>
  <si>
    <t>Nové Zámky</t>
  </si>
  <si>
    <t>Košice mesto</t>
  </si>
  <si>
    <t>Šmida Miroslav</t>
  </si>
  <si>
    <t>Ševčík Eduard</t>
  </si>
  <si>
    <t>Nitra</t>
  </si>
  <si>
    <t>Tóth Zsolt</t>
  </si>
  <si>
    <t>Dunajská Streda</t>
  </si>
  <si>
    <t>Kolembus Vladimír</t>
  </si>
  <si>
    <t>Senec</t>
  </si>
  <si>
    <t>Semanský Jaromír</t>
  </si>
  <si>
    <t>Trenčín</t>
  </si>
  <si>
    <t>Krázel Stanislav</t>
  </si>
  <si>
    <t>Riško Daniel</t>
  </si>
  <si>
    <t>Škripek Vladimír</t>
  </si>
  <si>
    <t>Hertl Rastislav</t>
  </si>
  <si>
    <t>Füssy Imrich</t>
  </si>
  <si>
    <t>Vicena Kristián</t>
  </si>
  <si>
    <t>Horváth Szabolcs</t>
  </si>
  <si>
    <t>Martin</t>
  </si>
  <si>
    <t>Szalay František</t>
  </si>
  <si>
    <t>Dobiaš Filip</t>
  </si>
  <si>
    <t>Lučenec</t>
  </si>
  <si>
    <t>Tarek Martin</t>
  </si>
  <si>
    <t>Lekeň Miroslav</t>
  </si>
  <si>
    <t>Horváth Norbert</t>
  </si>
  <si>
    <t>Hoľan Andrej</t>
  </si>
  <si>
    <t>Žilina</t>
  </si>
  <si>
    <t>Krchňavý Peter</t>
  </si>
  <si>
    <t>Veľký Krtíš</t>
  </si>
  <si>
    <t>Krchňavá Petra</t>
  </si>
  <si>
    <t>Štefanica Denis</t>
  </si>
  <si>
    <t>Kovács Béla</t>
  </si>
  <si>
    <t>Köböl Peter</t>
  </si>
  <si>
    <t>Šmelko Viktor</t>
  </si>
  <si>
    <t>Dziak Martin</t>
  </si>
  <si>
    <t>Kollár Ľuboš</t>
  </si>
  <si>
    <t>Tóth Adam</t>
  </si>
  <si>
    <t>Ivan Lukáš</t>
  </si>
  <si>
    <t xml:space="preserve">Výsledková listina </t>
  </si>
  <si>
    <t xml:space="preserve">disciplína :  Compak  sporting </t>
  </si>
  <si>
    <t>Poradie</t>
  </si>
  <si>
    <t>priezvisko, meno, titul</t>
  </si>
  <si>
    <t>okres</t>
  </si>
  <si>
    <t>miesto a dátum</t>
  </si>
  <si>
    <r>
      <t xml:space="preserve">hodnotený súčet </t>
    </r>
    <r>
      <rPr>
        <b/>
        <sz val="12"/>
        <rFont val="Arial"/>
        <family val="2"/>
      </rPr>
      <t>"4 najlepších výsledkov"</t>
    </r>
  </si>
  <si>
    <t>Trnovec</t>
  </si>
  <si>
    <t xml:space="preserve">Zákopčie </t>
  </si>
  <si>
    <t>Druga Andrej Ing.</t>
  </si>
  <si>
    <t>muži A</t>
  </si>
  <si>
    <t>Nagy Štefan Ing.</t>
  </si>
  <si>
    <t>B muži</t>
  </si>
  <si>
    <t>senior</t>
  </si>
  <si>
    <t>Jankovič Andrej Ing.</t>
  </si>
  <si>
    <t>Kocsis Viliam Ing.</t>
  </si>
  <si>
    <t>veterán</t>
  </si>
  <si>
    <t>Tichavský Marian JUDr.</t>
  </si>
  <si>
    <t>Dobiaš Štefan, ml.</t>
  </si>
  <si>
    <t>Líška Ján Ing.</t>
  </si>
  <si>
    <t>Tichý Marian</t>
  </si>
  <si>
    <t xml:space="preserve">Hertl Igor </t>
  </si>
  <si>
    <t>Molnár Anton Ing.</t>
  </si>
  <si>
    <t>Riško Jakub Ing.</t>
  </si>
  <si>
    <t>Pápeš Milan Ing.</t>
  </si>
  <si>
    <t>Horváth Jozef Ing.</t>
  </si>
  <si>
    <t>master</t>
  </si>
  <si>
    <t>Kováč Peter Ing.</t>
  </si>
  <si>
    <t>Hrehor Jaroslav Ing.</t>
  </si>
  <si>
    <t>Ďurík Jaroslav Ing.</t>
  </si>
  <si>
    <t xml:space="preserve">ženy </t>
  </si>
  <si>
    <t>Zsideková Fanni</t>
  </si>
  <si>
    <t>Dobiaš Štefan</t>
  </si>
  <si>
    <t>Krázel Stanislav, st.</t>
  </si>
  <si>
    <t>junior</t>
  </si>
  <si>
    <t>Kováčik Ján Ing.</t>
  </si>
  <si>
    <t>Nové Mesto n. Váhom</t>
  </si>
  <si>
    <t>Hodek Oskár Ing.</t>
  </si>
  <si>
    <t>Vondrák Vladimír Mgr.</t>
  </si>
  <si>
    <t>Mikulka Peter Ing.</t>
  </si>
  <si>
    <t>Füssy Imrich, ml.</t>
  </si>
  <si>
    <t>Řiman Ján, ml.</t>
  </si>
  <si>
    <t>Gacík Miroslav</t>
  </si>
  <si>
    <t>Streličák Patrik</t>
  </si>
  <si>
    <t>priemerná úspešnosť zásahov v jednotlivých kolách v %</t>
  </si>
  <si>
    <t>06. 05.</t>
  </si>
  <si>
    <t xml:space="preserve">Pohár SPK -  priebežné poradie </t>
  </si>
  <si>
    <r>
      <t xml:space="preserve">miesto konania : </t>
    </r>
    <r>
      <rPr>
        <b/>
        <i/>
        <sz val="16"/>
        <rFont val="Gill Sans Ultra Bold"/>
        <family val="2"/>
        <charset val="238"/>
      </rPr>
      <t>Trnovec nad Váhom - Zákopčie - Skalica</t>
    </r>
  </si>
  <si>
    <t>Homola Marek Ing.</t>
  </si>
  <si>
    <t>Nekoranec Igor</t>
  </si>
  <si>
    <t>Jančovičová Ľudmila</t>
  </si>
  <si>
    <t>Saradin Peter</t>
  </si>
  <si>
    <t>Kelecsényi Juraj</t>
  </si>
  <si>
    <t>Suba Imrich PaedDr., PhD.</t>
  </si>
  <si>
    <t>Blaška Jakub</t>
  </si>
  <si>
    <t>Topoľčany</t>
  </si>
  <si>
    <t>Magyarics Richard</t>
  </si>
  <si>
    <t>Lenčéš Lukáš Ing.</t>
  </si>
  <si>
    <t xml:space="preserve">04. 05.  </t>
  </si>
  <si>
    <t>01. 06.</t>
  </si>
  <si>
    <t>08. 06.</t>
  </si>
  <si>
    <t>Czobor Pavol</t>
  </si>
  <si>
    <t>Boroš Ivan</t>
  </si>
  <si>
    <t>Červeňanský Marián</t>
  </si>
  <si>
    <t>Kozáčik Michal</t>
  </si>
  <si>
    <t>Tito Antonuccio</t>
  </si>
  <si>
    <t>Horváth Roman</t>
  </si>
  <si>
    <t>Czibula Attila</t>
  </si>
  <si>
    <t>Pál Ladislav</t>
  </si>
  <si>
    <t>Ambruš Alexander</t>
  </si>
  <si>
    <t>Zachara Miroslav</t>
  </si>
  <si>
    <t>Szabo Peter</t>
  </si>
  <si>
    <t>Pál Alfréd</t>
  </si>
  <si>
    <t>MASTER</t>
  </si>
  <si>
    <t>rok 2025</t>
  </si>
  <si>
    <t>22. 03.</t>
  </si>
  <si>
    <t>Vondrák Vladimír JUDr., Mgr.</t>
  </si>
  <si>
    <t>Almási Tibor</t>
  </si>
  <si>
    <t>Oravec Dalibor</t>
  </si>
  <si>
    <t>Arvai Juraj</t>
  </si>
  <si>
    <t>Klúčik Csaba</t>
  </si>
  <si>
    <t>Pohár SPK -  výsledky z roku 2024</t>
  </si>
  <si>
    <t>Kategórie pre rok 2025</t>
  </si>
  <si>
    <t xml:space="preserve">celkový priemer strelca   v sezóne 2024  v % </t>
  </si>
  <si>
    <t>03. 08. - kolo zrušené</t>
  </si>
  <si>
    <t>kolo neusporia-dali</t>
  </si>
  <si>
    <t>14. 09.      M SPK</t>
  </si>
  <si>
    <t>Kategória "A"</t>
  </si>
  <si>
    <t>Kategória "B"</t>
  </si>
  <si>
    <t>Výsledková listina</t>
  </si>
  <si>
    <t>disciplína :  Compak sporting - 100 terčov</t>
  </si>
  <si>
    <r>
      <t xml:space="preserve"> </t>
    </r>
    <r>
      <rPr>
        <b/>
        <i/>
        <sz val="16"/>
        <rFont val="Franklin Gothic Demi"/>
        <family val="2"/>
        <charset val="238"/>
      </rPr>
      <t>Strelecký areál Hubert 03. mája 2025</t>
    </r>
  </si>
  <si>
    <t>Poradie / Rank</t>
  </si>
  <si>
    <t>Št. č. / St. num.</t>
  </si>
  <si>
    <t>Priezvisko a Meno   Last name &amp; Name</t>
  </si>
  <si>
    <t>OPK / Country</t>
  </si>
  <si>
    <t>Položky / Rounds</t>
  </si>
  <si>
    <t xml:space="preserve">Počet zásahov   </t>
  </si>
  <si>
    <t>Rozstrel</t>
  </si>
  <si>
    <t>% úspešnosť</t>
  </si>
  <si>
    <t>Výkonnostná trieda</t>
  </si>
  <si>
    <t>TRAP</t>
  </si>
  <si>
    <t>SKEET</t>
  </si>
  <si>
    <t>AGÁT</t>
  </si>
  <si>
    <t>VEŽA</t>
  </si>
  <si>
    <r>
      <rPr>
        <b/>
        <sz val="14"/>
        <rFont val="Arial"/>
        <family val="2"/>
      </rPr>
      <t>Σ</t>
    </r>
    <r>
      <rPr>
        <b/>
        <i/>
        <sz val="14"/>
        <rFont val="Arial"/>
        <family val="2"/>
      </rPr>
      <t xml:space="preserve"> 100</t>
    </r>
  </si>
  <si>
    <t>1.</t>
  </si>
  <si>
    <t>Druga Andrej</t>
  </si>
  <si>
    <t>A</t>
  </si>
  <si>
    <t>2.</t>
  </si>
  <si>
    <t>Nagy Štefan</t>
  </si>
  <si>
    <t>3.</t>
  </si>
  <si>
    <t>4.</t>
  </si>
  <si>
    <t>5.</t>
  </si>
  <si>
    <t>6.</t>
  </si>
  <si>
    <t>Riško Jakub</t>
  </si>
  <si>
    <t>7.</t>
  </si>
  <si>
    <t>Jankovič Andrej</t>
  </si>
  <si>
    <t>8.</t>
  </si>
  <si>
    <t>Dobiaš Štefan ml</t>
  </si>
  <si>
    <t>B</t>
  </si>
  <si>
    <t>Kružič Ladislav</t>
  </si>
  <si>
    <t>Židek Róbert</t>
  </si>
  <si>
    <t>Almáši Tibor</t>
  </si>
  <si>
    <t>Hecht Michal</t>
  </si>
  <si>
    <t>Sioch Filip</t>
  </si>
  <si>
    <t>Kováčik Ján</t>
  </si>
  <si>
    <t>9.</t>
  </si>
  <si>
    <t>10.</t>
  </si>
  <si>
    <t>Trúnek Matúš</t>
  </si>
  <si>
    <t>11.</t>
  </si>
  <si>
    <t>12.</t>
  </si>
  <si>
    <t>Nyul Gabriel</t>
  </si>
  <si>
    <t>13.</t>
  </si>
  <si>
    <t>14.</t>
  </si>
  <si>
    <t>Gengeľ Erik</t>
  </si>
  <si>
    <t>S</t>
  </si>
  <si>
    <t>Molnár Anton</t>
  </si>
  <si>
    <t>20+8</t>
  </si>
  <si>
    <t>Mészáros Atilla</t>
  </si>
  <si>
    <t>20+6</t>
  </si>
  <si>
    <t>Hodek Oskár</t>
  </si>
  <si>
    <t>Pápeš Milan</t>
  </si>
  <si>
    <t>Kováč Peter</t>
  </si>
  <si>
    <t>V</t>
  </si>
  <si>
    <t>Kocsis Viliam</t>
  </si>
  <si>
    <t>Žideková Fanni</t>
  </si>
  <si>
    <t>Ž</t>
  </si>
  <si>
    <t>priemerná úspešnosť zásahov</t>
  </si>
  <si>
    <t>celkom súťažilo 39 strelkýň a strelcov</t>
  </si>
  <si>
    <t>hlavný rozhodca:</t>
  </si>
  <si>
    <t>Róbert Jozefík</t>
  </si>
  <si>
    <t>Ž - ženy</t>
  </si>
  <si>
    <t>S - seniori</t>
  </si>
  <si>
    <t>V - veteráni</t>
  </si>
  <si>
    <t>Mészáros Attila</t>
  </si>
  <si>
    <t>03. 05.</t>
  </si>
  <si>
    <t>13. 09.</t>
  </si>
  <si>
    <t>21. 06.</t>
  </si>
  <si>
    <t xml:space="preserve">celkový priemer strelca   v sezóne 2025  v % </t>
  </si>
  <si>
    <t>Banská Štiavnica</t>
  </si>
  <si>
    <t>Zsidek Róbert</t>
  </si>
  <si>
    <t>Nyul Gabriel - nečlen SPK</t>
  </si>
  <si>
    <t>Súťaž: Letný pohár "Hubert cup"</t>
  </si>
  <si>
    <t>disciplína : CS - 100 terčov</t>
  </si>
  <si>
    <r>
      <t xml:space="preserve">miesto konania : </t>
    </r>
    <r>
      <rPr>
        <b/>
        <i/>
        <sz val="14"/>
        <rFont val="Franklin Gothic Demi"/>
        <family val="2"/>
        <charset val="238"/>
      </rPr>
      <t>Strelecký areál Hubert Trnovec nad Váhom</t>
    </r>
  </si>
  <si>
    <r>
      <t xml:space="preserve">usporiadateľ : </t>
    </r>
    <r>
      <rPr>
        <b/>
        <i/>
        <sz val="14"/>
        <rFont val="Franklin Gothic Demi"/>
        <family val="2"/>
        <charset val="238"/>
      </rPr>
      <t>Strelecký areál Hubert</t>
    </r>
  </si>
  <si>
    <t>dátum : 21. jún 2025</t>
  </si>
  <si>
    <t>Št. číslo</t>
  </si>
  <si>
    <t xml:space="preserve">Priezvisko a Meno </t>
  </si>
  <si>
    <t>OPK</t>
  </si>
  <si>
    <t xml:space="preserve">Položky </t>
  </si>
  <si>
    <t xml:space="preserve">%  </t>
  </si>
  <si>
    <t>% k víťazovi</t>
  </si>
  <si>
    <r>
      <rPr>
        <b/>
        <sz val="12"/>
        <rFont val="Arial"/>
        <family val="2"/>
      </rPr>
      <t>Σ</t>
    </r>
    <r>
      <rPr>
        <b/>
        <i/>
        <sz val="12"/>
        <rFont val="Arial"/>
        <family val="2"/>
      </rPr>
      <t xml:space="preserve"> 100</t>
    </r>
  </si>
  <si>
    <t>Babic Peter</t>
  </si>
  <si>
    <t>Rimavská Sobota</t>
  </si>
  <si>
    <t>Ludovics Attila</t>
  </si>
  <si>
    <t>Janšo Peter</t>
  </si>
  <si>
    <t>Lajos Máté</t>
  </si>
  <si>
    <t>Nové Mesto n. V.</t>
  </si>
  <si>
    <t>Trenčík Aurel</t>
  </si>
  <si>
    <t>Berecký František</t>
  </si>
  <si>
    <t>Gergel Erik</t>
  </si>
  <si>
    <t xml:space="preserve">Szabó Károly  </t>
  </si>
  <si>
    <t>HU</t>
  </si>
  <si>
    <t>celkom súťažilo 34 strelkýň a strelcov</t>
  </si>
  <si>
    <t>Ing. Pavol Šléger</t>
  </si>
  <si>
    <t>Ž - žena</t>
  </si>
  <si>
    <t>S - senior</t>
  </si>
  <si>
    <t>V - veterán</t>
  </si>
  <si>
    <t>Gergeľ Erik</t>
  </si>
  <si>
    <t>Ludovivs Attila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</si>
</sst>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[$CZK]"/>
    <numFmt numFmtId="165" formatCode="#,##0.00\ [$SKK]"/>
    <numFmt numFmtId="166" formatCode="#,##0.000\ &quot;€&quot;"/>
    <numFmt numFmtId="167" formatCode="#,##0.00\ [$HUF]"/>
    <numFmt numFmtId="168" formatCode="#,##0\ [$CZK]"/>
    <numFmt numFmtId="169" formatCode="#,##0\ [$SKK]"/>
    <numFmt numFmtId="170" formatCode="0.0%"/>
  </numFmts>
  <fonts count="9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4"/>
      <name val="Arial CE"/>
      <charset val="238"/>
    </font>
    <font>
      <u/>
      <sz val="10"/>
      <color indexed="12"/>
      <name val="Arial"/>
      <family val="2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u/>
      <sz val="10"/>
      <color indexed="12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  <charset val="238"/>
    </font>
    <font>
      <i/>
      <sz val="12"/>
      <name val="Arial"/>
      <family val="2"/>
      <charset val="238"/>
    </font>
    <font>
      <sz val="14"/>
      <name val="Arial CE"/>
      <charset val="238"/>
    </font>
    <font>
      <b/>
      <i/>
      <sz val="16"/>
      <name val="Gill Sans Ultra Bold"/>
      <family val="2"/>
      <charset val="238"/>
    </font>
    <font>
      <b/>
      <sz val="24"/>
      <name val="Arial"/>
      <family val="2"/>
      <charset val="238"/>
    </font>
    <font>
      <b/>
      <i/>
      <sz val="18"/>
      <name val="Arial"/>
      <family val="2"/>
      <charset val="238"/>
    </font>
    <font>
      <i/>
      <sz val="18"/>
      <name val="Arial"/>
      <family val="2"/>
      <charset val="238"/>
    </font>
    <font>
      <i/>
      <sz val="10"/>
      <name val="Arial CE"/>
      <charset val="238"/>
    </font>
    <font>
      <b/>
      <i/>
      <sz val="14"/>
      <color rgb="FF000000"/>
      <name val="Arial"/>
      <family val="2"/>
      <charset val="238"/>
    </font>
    <font>
      <i/>
      <sz val="14"/>
      <name val="Arial"/>
      <family val="2"/>
      <charset val="238"/>
    </font>
    <font>
      <b/>
      <i/>
      <sz val="16"/>
      <name val="Arial"/>
      <family val="2"/>
    </font>
    <font>
      <i/>
      <sz val="16"/>
      <name val="Arial"/>
      <family val="2"/>
      <charset val="238"/>
    </font>
    <font>
      <b/>
      <i/>
      <sz val="18"/>
      <name val="Arial"/>
      <family val="2"/>
    </font>
    <font>
      <b/>
      <i/>
      <sz val="16"/>
      <color rgb="FFFF0000"/>
      <name val="Arial"/>
      <family val="2"/>
    </font>
    <font>
      <sz val="10"/>
      <color rgb="FF000000"/>
      <name val="Arial CE"/>
      <charset val="238"/>
    </font>
    <font>
      <i/>
      <sz val="16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sz val="16"/>
      <color theme="1"/>
      <name val="Arial"/>
      <family val="2"/>
      <charset val="238"/>
    </font>
    <font>
      <i/>
      <sz val="16"/>
      <color theme="1"/>
      <name val="Arial"/>
      <family val="2"/>
      <charset val="238"/>
    </font>
    <font>
      <b/>
      <i/>
      <sz val="16"/>
      <name val="Arial"/>
      <family val="2"/>
      <charset val="238"/>
    </font>
    <font>
      <i/>
      <sz val="14"/>
      <color indexed="48"/>
      <name val="Arial"/>
      <family val="2"/>
      <charset val="238"/>
    </font>
    <font>
      <i/>
      <u/>
      <sz val="10"/>
      <color indexed="12"/>
      <name val="Arial"/>
      <family val="2"/>
      <charset val="238"/>
    </font>
    <font>
      <sz val="24"/>
      <name val="Arial CE"/>
      <charset val="238"/>
    </font>
    <font>
      <sz val="20"/>
      <name val="Arial CE"/>
      <charset val="238"/>
    </font>
    <font>
      <sz val="48"/>
      <name val="Arial CE"/>
      <charset val="238"/>
    </font>
    <font>
      <b/>
      <i/>
      <sz val="16"/>
      <name val="Franklin Gothic Demi"/>
      <family val="2"/>
      <charset val="238"/>
    </font>
    <font>
      <b/>
      <i/>
      <sz val="14"/>
      <name val="Arial"/>
      <family val="2"/>
    </font>
    <font>
      <b/>
      <sz val="14"/>
      <name val="Arial"/>
      <family val="2"/>
    </font>
    <font>
      <b/>
      <sz val="14"/>
      <name val="Arial CE"/>
      <charset val="238"/>
    </font>
    <font>
      <b/>
      <i/>
      <sz val="10"/>
      <name val="Arial"/>
      <family val="2"/>
      <charset val="238"/>
    </font>
    <font>
      <sz val="14"/>
      <name val="Arial"/>
      <family val="2"/>
      <charset val="238"/>
    </font>
    <font>
      <b/>
      <i/>
      <sz val="14"/>
      <name val="Segoe UI Light"/>
      <family val="2"/>
      <charset val="238"/>
    </font>
    <font>
      <i/>
      <sz val="12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Arial"/>
      <family val="2"/>
      <charset val="238"/>
    </font>
    <font>
      <b/>
      <sz val="16"/>
      <color indexed="8"/>
      <name val="Arial"/>
      <family val="2"/>
      <charset val="238"/>
    </font>
    <font>
      <i/>
      <sz val="12"/>
      <name val="Calibri"/>
      <family val="2"/>
      <charset val="238"/>
      <scheme val="minor"/>
    </font>
    <font>
      <b/>
      <sz val="16"/>
      <name val="Arial CE"/>
      <charset val="238"/>
    </font>
    <font>
      <i/>
      <sz val="12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i/>
      <sz val="12"/>
      <name val="Arial"/>
      <family val="2"/>
    </font>
    <font>
      <sz val="12"/>
      <name val="Arial"/>
      <family val="2"/>
      <charset val="238"/>
    </font>
    <font>
      <b/>
      <sz val="12"/>
      <color indexed="8"/>
      <name val="Calibri"/>
      <family val="2"/>
      <charset val="238"/>
    </font>
    <font>
      <i/>
      <sz val="14"/>
      <name val="Arial CE"/>
      <charset val="238"/>
    </font>
    <font>
      <b/>
      <i/>
      <sz val="16"/>
      <name val="Arial CE"/>
      <charset val="238"/>
    </font>
    <font>
      <b/>
      <i/>
      <sz val="14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name val="Franklin Gothic Demi"/>
      <family val="2"/>
      <charset val="238"/>
    </font>
    <font>
      <b/>
      <i/>
      <sz val="14"/>
      <color rgb="FF0070C0"/>
      <name val="Arial"/>
      <family val="2"/>
      <charset val="238"/>
    </font>
    <font>
      <b/>
      <i/>
      <sz val="14"/>
      <color rgb="FFFF0000"/>
      <name val="Arial"/>
      <family val="2"/>
      <charset val="238"/>
    </font>
    <font>
      <b/>
      <i/>
      <sz val="14"/>
      <color rgb="FF00B050"/>
      <name val="Arial"/>
      <family val="2"/>
      <charset val="238"/>
    </font>
    <font>
      <b/>
      <i/>
      <sz val="14"/>
      <color rgb="FF663300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</font>
    <font>
      <b/>
      <sz val="12"/>
      <name val="Arial CE"/>
      <charset val="238"/>
    </font>
    <font>
      <sz val="14"/>
      <color rgb="FF000000"/>
      <name val="Arial"/>
      <family val="2"/>
      <charset val="238"/>
    </font>
    <font>
      <sz val="16"/>
      <name val="Arial"/>
      <family val="2"/>
      <charset val="238"/>
    </font>
    <font>
      <i/>
      <sz val="16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6"/>
      <name val="Arial CE"/>
      <charset val="238"/>
    </font>
    <font>
      <i/>
      <sz val="16"/>
      <name val="Arial CE"/>
      <charset val="238"/>
    </font>
    <font>
      <b/>
      <i/>
      <sz val="12"/>
      <color indexed="8"/>
      <name val="Arial"/>
      <family val="2"/>
      <charset val="238"/>
    </font>
    <font>
      <i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Calibri"/>
      <family val="2"/>
      <charset val="238"/>
    </font>
    <font>
      <i/>
      <sz val="10"/>
      <name val="Arial"/>
      <family val="2"/>
      <charset val="238"/>
    </font>
    <font>
      <i/>
      <sz val="12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  <bgColor indexed="64"/>
      </patternFill>
    </fill>
  </fills>
  <borders count="7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33" fillId="0" borderId="0" applyNumberFormat="0" applyBorder="0" applyProtection="0"/>
    <xf numFmtId="0" fontId="3" fillId="0" borderId="0"/>
    <xf numFmtId="0" fontId="13" fillId="0" borderId="0"/>
    <xf numFmtId="0" fontId="2" fillId="0" borderId="0"/>
    <xf numFmtId="0" fontId="13" fillId="0" borderId="0"/>
    <xf numFmtId="9" fontId="7" fillId="0" borderId="0" applyFont="0" applyFill="0" applyBorder="0" applyAlignment="0" applyProtection="0"/>
    <xf numFmtId="0" fontId="1" fillId="0" borderId="0"/>
    <xf numFmtId="0" fontId="53" fillId="0" borderId="0"/>
  </cellStyleXfs>
  <cellXfs count="403">
    <xf numFmtId="0" fontId="0" fillId="0" borderId="0" xfId="0"/>
    <xf numFmtId="0" fontId="7" fillId="0" borderId="0" xfId="3"/>
    <xf numFmtId="0" fontId="19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6" fillId="0" borderId="0" xfId="3" applyFont="1"/>
    <xf numFmtId="0" fontId="21" fillId="0" borderId="0" xfId="3" applyFont="1"/>
    <xf numFmtId="0" fontId="16" fillId="0" borderId="3" xfId="3" applyFont="1" applyBorder="1" applyAlignment="1">
      <alignment horizontal="center" vertical="center"/>
    </xf>
    <xf numFmtId="0" fontId="4" fillId="3" borderId="4" xfId="3" applyFont="1" applyFill="1" applyBorder="1" applyAlignment="1">
      <alignment horizontal="center" vertical="center"/>
    </xf>
    <xf numFmtId="0" fontId="4" fillId="4" borderId="4" xfId="3" applyFont="1" applyFill="1" applyBorder="1" applyAlignment="1">
      <alignment horizontal="center" vertical="center"/>
    </xf>
    <xf numFmtId="0" fontId="4" fillId="5" borderId="4" xfId="3" applyFont="1" applyFill="1" applyBorder="1" applyAlignment="1">
      <alignment horizontal="center" vertical="center"/>
    </xf>
    <xf numFmtId="3" fontId="29" fillId="0" borderId="2" xfId="3" applyNumberFormat="1" applyFont="1" applyBorder="1" applyAlignment="1">
      <alignment horizontal="center" vertical="center"/>
    </xf>
    <xf numFmtId="0" fontId="29" fillId="0" borderId="30" xfId="3" applyFont="1" applyBorder="1" applyAlignment="1">
      <alignment horizontal="left" vertical="center"/>
    </xf>
    <xf numFmtId="0" fontId="30" fillId="0" borderId="30" xfId="3" applyFont="1" applyBorder="1" applyAlignment="1">
      <alignment vertical="center"/>
    </xf>
    <xf numFmtId="4" fontId="32" fillId="0" borderId="6" xfId="3" applyNumberFormat="1" applyFont="1" applyBorder="1" applyAlignment="1">
      <alignment horizontal="center" vertical="center"/>
    </xf>
    <xf numFmtId="2" fontId="16" fillId="0" borderId="5" xfId="3" applyNumberFormat="1" applyFont="1" applyBorder="1" applyAlignment="1">
      <alignment horizontal="center" vertical="center"/>
    </xf>
    <xf numFmtId="0" fontId="35" fillId="0" borderId="30" xfId="5" applyFont="1" applyBorder="1" applyAlignment="1">
      <alignment horizontal="left" vertical="center"/>
    </xf>
    <xf numFmtId="0" fontId="34" fillId="0" borderId="30" xfId="5" applyFont="1" applyBorder="1" applyAlignment="1">
      <alignment horizontal="left" vertical="center"/>
    </xf>
    <xf numFmtId="0" fontId="34" fillId="0" borderId="32" xfId="5" applyFont="1" applyBorder="1" applyAlignment="1">
      <alignment horizontal="center" vertical="center"/>
    </xf>
    <xf numFmtId="0" fontId="38" fillId="0" borderId="30" xfId="5" applyFont="1" applyBorder="1" applyAlignment="1">
      <alignment horizontal="left" vertical="center"/>
    </xf>
    <xf numFmtId="0" fontId="35" fillId="0" borderId="33" xfId="5" applyFont="1" applyBorder="1" applyAlignment="1">
      <alignment horizontal="left" vertical="center"/>
    </xf>
    <xf numFmtId="0" fontId="35" fillId="0" borderId="3" xfId="5" applyFont="1" applyBorder="1" applyAlignment="1">
      <alignment horizontal="left" vertical="center"/>
    </xf>
    <xf numFmtId="0" fontId="34" fillId="0" borderId="34" xfId="5" applyFont="1" applyBorder="1" applyAlignment="1">
      <alignment horizontal="left" vertical="center"/>
    </xf>
    <xf numFmtId="0" fontId="29" fillId="0" borderId="2" xfId="3" applyFont="1" applyBorder="1" applyAlignment="1">
      <alignment horizontal="left" vertical="center"/>
    </xf>
    <xf numFmtId="0" fontId="30" fillId="0" borderId="2" xfId="3" applyFont="1" applyBorder="1" applyAlignment="1">
      <alignment vertical="center"/>
    </xf>
    <xf numFmtId="0" fontId="34" fillId="0" borderId="32" xfId="5" applyNumberFormat="1" applyFont="1" applyBorder="1" applyAlignment="1">
      <alignment horizontal="center" vertical="center"/>
    </xf>
    <xf numFmtId="0" fontId="35" fillId="0" borderId="2" xfId="5" applyFont="1" applyBorder="1" applyAlignment="1">
      <alignment horizontal="left" vertical="center"/>
    </xf>
    <xf numFmtId="0" fontId="34" fillId="0" borderId="2" xfId="5" applyFont="1" applyBorder="1" applyAlignment="1">
      <alignment horizontal="left" vertical="center"/>
    </xf>
    <xf numFmtId="0" fontId="35" fillId="0" borderId="35" xfId="5" applyFont="1" applyBorder="1" applyAlignment="1">
      <alignment horizontal="left" vertical="center"/>
    </xf>
    <xf numFmtId="0" fontId="34" fillId="0" borderId="0" xfId="5" applyFont="1" applyBorder="1" applyAlignment="1">
      <alignment horizontal="left" vertical="center"/>
    </xf>
    <xf numFmtId="0" fontId="38" fillId="0" borderId="30" xfId="5" applyNumberFormat="1" applyFont="1" applyBorder="1" applyAlignment="1">
      <alignment horizontal="left" vertical="center"/>
    </xf>
    <xf numFmtId="4" fontId="38" fillId="6" borderId="2" xfId="3" applyNumberFormat="1" applyFont="1" applyFill="1" applyBorder="1" applyAlignment="1">
      <alignment horizontal="center" vertical="center" shrinkToFit="1"/>
    </xf>
    <xf numFmtId="4" fontId="38" fillId="0" borderId="6" xfId="3" applyNumberFormat="1" applyFont="1" applyBorder="1" applyAlignment="1">
      <alignment horizontal="center" vertical="center"/>
    </xf>
    <xf numFmtId="4" fontId="35" fillId="0" borderId="32" xfId="5" applyNumberFormat="1" applyFont="1" applyBorder="1" applyAlignment="1">
      <alignment horizontal="center" vertical="center"/>
    </xf>
    <xf numFmtId="4" fontId="38" fillId="6" borderId="5" xfId="3" applyNumberFormat="1" applyFont="1" applyFill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0" fontId="20" fillId="0" borderId="7" xfId="3" applyFont="1" applyBorder="1" applyAlignment="1">
      <alignment horizontal="left" vertical="center"/>
    </xf>
    <xf numFmtId="0" fontId="7" fillId="0" borderId="7" xfId="3" applyBorder="1" applyAlignment="1">
      <alignment horizontal="center" vertical="center"/>
    </xf>
    <xf numFmtId="1" fontId="7" fillId="0" borderId="7" xfId="3" applyNumberFormat="1" applyBorder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34" fillId="0" borderId="36" xfId="5" applyFont="1" applyBorder="1" applyAlignment="1">
      <alignment horizontal="center" vertical="center"/>
    </xf>
    <xf numFmtId="4" fontId="39" fillId="0" borderId="22" xfId="3" applyNumberFormat="1" applyFont="1" applyBorder="1" applyAlignment="1">
      <alignment horizontal="center" vertical="center"/>
    </xf>
    <xf numFmtId="0" fontId="12" fillId="0" borderId="0" xfId="3" applyFont="1" applyAlignment="1">
      <alignment horizontal="center"/>
    </xf>
    <xf numFmtId="0" fontId="12" fillId="0" borderId="0" xfId="3" applyFont="1" applyAlignment="1">
      <alignment horizontal="center" vertical="center"/>
    </xf>
    <xf numFmtId="0" fontId="20" fillId="0" borderId="0" xfId="3" applyFont="1" applyAlignment="1">
      <alignment horizontal="center"/>
    </xf>
    <xf numFmtId="0" fontId="7" fillId="0" borderId="0" xfId="3" applyAlignment="1">
      <alignment horizontal="center"/>
    </xf>
    <xf numFmtId="0" fontId="11" fillId="0" borderId="0" xfId="3" applyFont="1" applyAlignment="1">
      <alignment horizontal="center"/>
    </xf>
    <xf numFmtId="0" fontId="12" fillId="0" borderId="0" xfId="3" applyFont="1"/>
    <xf numFmtId="0" fontId="4" fillId="0" borderId="0" xfId="3" applyFont="1"/>
    <xf numFmtId="1" fontId="7" fillId="0" borderId="0" xfId="3" applyNumberFormat="1"/>
    <xf numFmtId="0" fontId="5" fillId="0" borderId="0" xfId="2" applyAlignment="1" applyProtection="1"/>
    <xf numFmtId="0" fontId="40" fillId="0" borderId="0" xfId="2" applyFont="1" applyAlignment="1" applyProtection="1"/>
    <xf numFmtId="3" fontId="5" fillId="0" borderId="0" xfId="2" applyNumberFormat="1" applyAlignment="1" applyProtection="1"/>
    <xf numFmtId="0" fontId="41" fillId="0" borderId="0" xfId="3" applyFont="1"/>
    <xf numFmtId="164" fontId="26" fillId="0" borderId="0" xfId="3" applyNumberFormat="1" applyFont="1"/>
    <xf numFmtId="165" fontId="7" fillId="0" borderId="0" xfId="3" applyNumberFormat="1"/>
    <xf numFmtId="166" fontId="26" fillId="0" borderId="0" xfId="3" applyNumberFormat="1" applyFont="1"/>
    <xf numFmtId="166" fontId="7" fillId="0" borderId="0" xfId="3" applyNumberFormat="1"/>
    <xf numFmtId="167" fontId="26" fillId="0" borderId="0" xfId="3" applyNumberFormat="1" applyFont="1"/>
    <xf numFmtId="167" fontId="7" fillId="0" borderId="0" xfId="3" applyNumberFormat="1"/>
    <xf numFmtId="0" fontId="13" fillId="0" borderId="0" xfId="7"/>
    <xf numFmtId="168" fontId="26" fillId="0" borderId="0" xfId="3" applyNumberFormat="1" applyFont="1"/>
    <xf numFmtId="169" fontId="7" fillId="0" borderId="0" xfId="3" applyNumberFormat="1"/>
    <xf numFmtId="0" fontId="36" fillId="0" borderId="30" xfId="8" applyFont="1" applyBorder="1" applyAlignment="1">
      <alignment vertical="center"/>
    </xf>
    <xf numFmtId="0" fontId="37" fillId="0" borderId="30" xfId="8" applyFont="1" applyBorder="1" applyAlignment="1">
      <alignment vertical="center"/>
    </xf>
    <xf numFmtId="0" fontId="37" fillId="0" borderId="32" xfId="8" applyFont="1" applyBorder="1" applyAlignment="1">
      <alignment horizontal="center" vertical="center"/>
    </xf>
    <xf numFmtId="0" fontId="34" fillId="0" borderId="31" xfId="5" applyFont="1" applyBorder="1" applyAlignment="1">
      <alignment horizontal="center" vertical="center"/>
    </xf>
    <xf numFmtId="3" fontId="29" fillId="0" borderId="40" xfId="3" applyNumberFormat="1" applyFont="1" applyBorder="1" applyAlignment="1">
      <alignment horizontal="center" vertical="center"/>
    </xf>
    <xf numFmtId="0" fontId="38" fillId="0" borderId="35" xfId="5" applyFont="1" applyBorder="1" applyAlignment="1">
      <alignment horizontal="left" vertical="center"/>
    </xf>
    <xf numFmtId="0" fontId="34" fillId="0" borderId="30" xfId="5" applyNumberFormat="1" applyFont="1" applyBorder="1" applyAlignment="1">
      <alignment horizontal="left" vertical="center"/>
    </xf>
    <xf numFmtId="4" fontId="31" fillId="0" borderId="6" xfId="3" applyNumberFormat="1" applyFont="1" applyBorder="1" applyAlignment="1">
      <alignment horizontal="center" vertical="center"/>
    </xf>
    <xf numFmtId="4" fontId="31" fillId="0" borderId="2" xfId="3" applyNumberFormat="1" applyFont="1" applyBorder="1" applyAlignment="1">
      <alignment horizontal="center" vertical="center"/>
    </xf>
    <xf numFmtId="4" fontId="31" fillId="0" borderId="4" xfId="3" applyNumberFormat="1" applyFont="1" applyBorder="1" applyAlignment="1">
      <alignment horizontal="center" vertical="center"/>
    </xf>
    <xf numFmtId="0" fontId="34" fillId="0" borderId="42" xfId="5" applyFont="1" applyBorder="1" applyAlignment="1">
      <alignment horizontal="left" vertical="center"/>
    </xf>
    <xf numFmtId="0" fontId="29" fillId="0" borderId="4" xfId="3" applyFont="1" applyBorder="1" applyAlignment="1">
      <alignment horizontal="left" vertical="center"/>
    </xf>
    <xf numFmtId="0" fontId="29" fillId="0" borderId="35" xfId="3" applyFont="1" applyBorder="1" applyAlignment="1">
      <alignment horizontal="left" vertical="center"/>
    </xf>
    <xf numFmtId="0" fontId="30" fillId="0" borderId="42" xfId="3" applyFont="1" applyBorder="1" applyAlignment="1">
      <alignment vertical="center"/>
    </xf>
    <xf numFmtId="0" fontId="35" fillId="0" borderId="4" xfId="5" applyFont="1" applyBorder="1" applyAlignment="1">
      <alignment horizontal="left" vertical="center"/>
    </xf>
    <xf numFmtId="0" fontId="42" fillId="0" borderId="0" xfId="3" applyFont="1"/>
    <xf numFmtId="0" fontId="4" fillId="4" borderId="4" xfId="3" applyFont="1" applyFill="1" applyBorder="1" applyAlignment="1">
      <alignment horizontal="center" vertical="center" wrapText="1"/>
    </xf>
    <xf numFmtId="0" fontId="4" fillId="5" borderId="4" xfId="3" applyFont="1" applyFill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3" fontId="29" fillId="0" borderId="21" xfId="3" applyNumberFormat="1" applyFont="1" applyBorder="1" applyAlignment="1">
      <alignment horizontal="center" vertical="center"/>
    </xf>
    <xf numFmtId="0" fontId="30" fillId="0" borderId="35" xfId="3" applyFont="1" applyBorder="1" applyAlignment="1">
      <alignment vertical="center"/>
    </xf>
    <xf numFmtId="4" fontId="16" fillId="0" borderId="5" xfId="3" applyNumberFormat="1" applyFont="1" applyBorder="1" applyAlignment="1">
      <alignment horizontal="center" vertical="center"/>
    </xf>
    <xf numFmtId="0" fontId="36" fillId="0" borderId="30" xfId="11" applyFont="1" applyBorder="1" applyAlignment="1">
      <alignment vertical="center"/>
    </xf>
    <xf numFmtId="0" fontId="37" fillId="0" borderId="30" xfId="11" applyFont="1" applyBorder="1" applyAlignment="1">
      <alignment vertical="center"/>
    </xf>
    <xf numFmtId="0" fontId="34" fillId="0" borderId="35" xfId="5" applyFont="1" applyBorder="1" applyAlignment="1">
      <alignment horizontal="left" vertical="center"/>
    </xf>
    <xf numFmtId="0" fontId="35" fillId="0" borderId="45" xfId="5" applyFont="1" applyBorder="1" applyAlignment="1">
      <alignment horizontal="left" vertical="center"/>
    </xf>
    <xf numFmtId="0" fontId="36" fillId="0" borderId="2" xfId="11" applyFont="1" applyBorder="1" applyAlignment="1">
      <alignment vertical="center"/>
    </xf>
    <xf numFmtId="0" fontId="37" fillId="0" borderId="2" xfId="11" applyFont="1" applyBorder="1" applyAlignment="1">
      <alignment vertical="center"/>
    </xf>
    <xf numFmtId="0" fontId="37" fillId="0" borderId="32" xfId="11" applyFont="1" applyBorder="1" applyAlignment="1">
      <alignment horizontal="center" vertical="center"/>
    </xf>
    <xf numFmtId="3" fontId="29" fillId="0" borderId="46" xfId="3" applyNumberFormat="1" applyFont="1" applyBorder="1" applyAlignment="1">
      <alignment horizontal="center" vertical="center"/>
    </xf>
    <xf numFmtId="0" fontId="36" fillId="0" borderId="47" xfId="11" applyFont="1" applyBorder="1" applyAlignment="1">
      <alignment vertical="center"/>
    </xf>
    <xf numFmtId="0" fontId="37" fillId="0" borderId="47" xfId="11" applyFont="1" applyBorder="1" applyAlignment="1">
      <alignment vertical="center"/>
    </xf>
    <xf numFmtId="4" fontId="31" fillId="0" borderId="48" xfId="3" applyNumberFormat="1" applyFont="1" applyBorder="1" applyAlignment="1">
      <alignment horizontal="center" vertical="center"/>
    </xf>
    <xf numFmtId="4" fontId="32" fillId="0" borderId="48" xfId="3" applyNumberFormat="1" applyFont="1" applyBorder="1" applyAlignment="1">
      <alignment horizontal="center" vertical="center"/>
    </xf>
    <xf numFmtId="0" fontId="34" fillId="0" borderId="49" xfId="5" applyFont="1" applyBorder="1" applyAlignment="1">
      <alignment horizontal="center" vertical="center"/>
    </xf>
    <xf numFmtId="4" fontId="16" fillId="0" borderId="50" xfId="3" applyNumberFormat="1" applyFont="1" applyBorder="1" applyAlignment="1">
      <alignment horizontal="center" vertical="center"/>
    </xf>
    <xf numFmtId="0" fontId="36" fillId="0" borderId="35" xfId="11" applyFont="1" applyBorder="1" applyAlignment="1">
      <alignment vertical="center"/>
    </xf>
    <xf numFmtId="0" fontId="37" fillId="0" borderId="35" xfId="11" applyFont="1" applyBorder="1" applyAlignment="1">
      <alignment vertical="center"/>
    </xf>
    <xf numFmtId="0" fontId="8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10" fillId="0" borderId="0" xfId="3" applyFont="1" applyAlignment="1">
      <alignment horizontal="center"/>
    </xf>
    <xf numFmtId="0" fontId="7" fillId="0" borderId="0" xfId="3" applyAlignment="1">
      <alignment horizontal="center" vertical="center"/>
    </xf>
    <xf numFmtId="0" fontId="47" fillId="0" borderId="56" xfId="3" applyFont="1" applyBorder="1" applyAlignment="1">
      <alignment horizontal="center" vertical="center"/>
    </xf>
    <xf numFmtId="0" fontId="45" fillId="0" borderId="56" xfId="3" applyFont="1" applyBorder="1" applyAlignment="1">
      <alignment horizontal="center" vertical="center" wrapText="1"/>
    </xf>
    <xf numFmtId="0" fontId="38" fillId="8" borderId="40" xfId="3" applyFont="1" applyFill="1" applyBorder="1" applyAlignment="1">
      <alignment horizontal="center" vertical="center"/>
    </xf>
    <xf numFmtId="1" fontId="9" fillId="8" borderId="58" xfId="3" applyNumberFormat="1" applyFont="1" applyFill="1" applyBorder="1" applyAlignment="1">
      <alignment horizontal="center" vertical="center"/>
    </xf>
    <xf numFmtId="0" fontId="9" fillId="8" borderId="58" xfId="0" applyFont="1" applyFill="1" applyBorder="1" applyAlignment="1">
      <alignment horizontal="left" vertical="center"/>
    </xf>
    <xf numFmtId="0" fontId="48" fillId="8" borderId="58" xfId="3" applyFont="1" applyFill="1" applyBorder="1" applyAlignment="1">
      <alignment vertical="center"/>
    </xf>
    <xf numFmtId="0" fontId="28" fillId="8" borderId="58" xfId="3" applyFont="1" applyFill="1" applyBorder="1" applyAlignment="1">
      <alignment horizontal="center" vertical="center"/>
    </xf>
    <xf numFmtId="0" fontId="49" fillId="8" borderId="58" xfId="3" applyFont="1" applyFill="1" applyBorder="1" applyAlignment="1">
      <alignment horizontal="center" vertical="center"/>
    </xf>
    <xf numFmtId="0" fontId="16" fillId="8" borderId="58" xfId="3" applyFont="1" applyFill="1" applyBorder="1" applyAlignment="1">
      <alignment horizontal="center" vertical="center"/>
    </xf>
    <xf numFmtId="0" fontId="38" fillId="8" borderId="58" xfId="3" applyFont="1" applyFill="1" applyBorder="1" applyAlignment="1">
      <alignment horizontal="center" vertical="center"/>
    </xf>
    <xf numFmtId="0" fontId="16" fillId="8" borderId="11" xfId="3" applyFont="1" applyFill="1" applyBorder="1" applyAlignment="1">
      <alignment horizontal="center" vertical="center"/>
    </xf>
    <xf numFmtId="170" fontId="49" fillId="8" borderId="11" xfId="3" applyNumberFormat="1" applyFont="1" applyFill="1" applyBorder="1" applyAlignment="1">
      <alignment horizontal="center" vertical="center"/>
    </xf>
    <xf numFmtId="0" fontId="50" fillId="9" borderId="6" xfId="0" applyFont="1" applyFill="1" applyBorder="1" applyAlignment="1" applyProtection="1">
      <alignment horizontal="center" vertical="center"/>
      <protection hidden="1"/>
    </xf>
    <xf numFmtId="0" fontId="10" fillId="8" borderId="59" xfId="3" applyFont="1" applyFill="1" applyBorder="1" applyAlignment="1">
      <alignment horizontal="center" vertical="center"/>
    </xf>
    <xf numFmtId="0" fontId="38" fillId="8" borderId="21" xfId="3" applyFont="1" applyFill="1" applyBorder="1" applyAlignment="1">
      <alignment horizontal="center" vertical="center"/>
    </xf>
    <xf numFmtId="1" fontId="9" fillId="8" borderId="4" xfId="3" applyNumberFormat="1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left" vertical="center"/>
    </xf>
    <xf numFmtId="0" fontId="51" fillId="8" borderId="2" xfId="0" applyFont="1" applyFill="1" applyBorder="1"/>
    <xf numFmtId="0" fontId="49" fillId="8" borderId="4" xfId="3" applyFont="1" applyFill="1" applyBorder="1" applyAlignment="1">
      <alignment horizontal="center" vertical="center"/>
    </xf>
    <xf numFmtId="0" fontId="49" fillId="8" borderId="2" xfId="3" applyFont="1" applyFill="1" applyBorder="1" applyAlignment="1">
      <alignment horizontal="center" vertical="center"/>
    </xf>
    <xf numFmtId="0" fontId="38" fillId="8" borderId="60" xfId="3" applyFont="1" applyFill="1" applyBorder="1" applyAlignment="1">
      <alignment horizontal="center" vertical="center"/>
    </xf>
    <xf numFmtId="0" fontId="16" fillId="8" borderId="60" xfId="3" applyFont="1" applyFill="1" applyBorder="1" applyAlignment="1">
      <alignment horizontal="center" vertical="center"/>
    </xf>
    <xf numFmtId="170" fontId="49" fillId="8" borderId="2" xfId="3" applyNumberFormat="1" applyFont="1" applyFill="1" applyBorder="1" applyAlignment="1">
      <alignment horizontal="center" vertical="center"/>
    </xf>
    <xf numFmtId="0" fontId="52" fillId="8" borderId="61" xfId="0" applyFont="1" applyFill="1" applyBorder="1" applyAlignment="1">
      <alignment horizontal="center" vertical="center"/>
    </xf>
    <xf numFmtId="1" fontId="9" fillId="8" borderId="2" xfId="3" applyNumberFormat="1" applyFont="1" applyFill="1" applyBorder="1" applyAlignment="1">
      <alignment horizontal="center" vertical="center"/>
    </xf>
    <xf numFmtId="0" fontId="9" fillId="8" borderId="2" xfId="3" applyFont="1" applyFill="1" applyBorder="1" applyAlignment="1">
      <alignment horizontal="left" vertical="center"/>
    </xf>
    <xf numFmtId="0" fontId="38" fillId="0" borderId="40" xfId="3" applyFont="1" applyBorder="1" applyAlignment="1">
      <alignment horizontal="center" vertical="center"/>
    </xf>
    <xf numFmtId="1" fontId="9" fillId="0" borderId="2" xfId="3" applyNumberFormat="1" applyFont="1" applyBorder="1" applyAlignment="1">
      <alignment horizontal="center" vertical="center"/>
    </xf>
    <xf numFmtId="0" fontId="9" fillId="0" borderId="2" xfId="3" applyFont="1" applyBorder="1" applyAlignment="1">
      <alignment horizontal="left" vertical="center"/>
    </xf>
    <xf numFmtId="0" fontId="51" fillId="0" borderId="2" xfId="0" applyFont="1" applyBorder="1" applyAlignment="1">
      <alignment horizontal="left"/>
    </xf>
    <xf numFmtId="0" fontId="49" fillId="0" borderId="4" xfId="3" applyFont="1" applyBorder="1" applyAlignment="1">
      <alignment horizontal="center" vertical="center"/>
    </xf>
    <xf numFmtId="0" fontId="49" fillId="0" borderId="2" xfId="3" applyFont="1" applyBorder="1" applyAlignment="1">
      <alignment horizontal="center" vertical="center"/>
    </xf>
    <xf numFmtId="0" fontId="38" fillId="0" borderId="60" xfId="3" applyFont="1" applyBorder="1" applyAlignment="1">
      <alignment horizontal="center" vertical="center"/>
    </xf>
    <xf numFmtId="0" fontId="16" fillId="0" borderId="60" xfId="3" applyFont="1" applyBorder="1" applyAlignment="1">
      <alignment horizontal="center" vertical="center"/>
    </xf>
    <xf numFmtId="170" fontId="49" fillId="0" borderId="2" xfId="3" applyNumberFormat="1" applyFont="1" applyBorder="1" applyAlignment="1">
      <alignment horizontal="center" vertical="center"/>
    </xf>
    <xf numFmtId="0" fontId="52" fillId="0" borderId="61" xfId="0" applyFont="1" applyBorder="1" applyAlignment="1">
      <alignment horizontal="center" vertical="center"/>
    </xf>
    <xf numFmtId="0" fontId="38" fillId="0" borderId="21" xfId="3" applyFont="1" applyBorder="1" applyAlignment="1">
      <alignment horizontal="center" vertical="center"/>
    </xf>
    <xf numFmtId="0" fontId="54" fillId="0" borderId="2" xfId="12" applyFont="1" applyBorder="1" applyAlignment="1">
      <alignment horizontal="left" vertical="center"/>
    </xf>
    <xf numFmtId="0" fontId="51" fillId="0" borderId="2" xfId="0" applyFont="1" applyBorder="1"/>
    <xf numFmtId="1" fontId="9" fillId="0" borderId="4" xfId="3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55" fillId="0" borderId="2" xfId="12" applyFont="1" applyBorder="1"/>
    <xf numFmtId="0" fontId="56" fillId="0" borderId="61" xfId="0" applyFont="1" applyBorder="1" applyAlignment="1">
      <alignment horizontal="center" vertical="center"/>
    </xf>
    <xf numFmtId="0" fontId="57" fillId="0" borderId="2" xfId="0" applyFont="1" applyBorder="1" applyAlignment="1">
      <alignment horizontal="left" vertical="center"/>
    </xf>
    <xf numFmtId="170" fontId="49" fillId="0" borderId="60" xfId="3" applyNumberFormat="1" applyFont="1" applyBorder="1" applyAlignment="1">
      <alignment horizontal="center" vertical="center"/>
    </xf>
    <xf numFmtId="0" fontId="54" fillId="8" borderId="2" xfId="12" applyFont="1" applyFill="1" applyBorder="1" applyAlignment="1">
      <alignment horizontal="left" vertical="center"/>
    </xf>
    <xf numFmtId="0" fontId="55" fillId="8" borderId="2" xfId="12" applyFont="1" applyFill="1" applyBorder="1"/>
    <xf numFmtId="0" fontId="56" fillId="8" borderId="61" xfId="0" applyFont="1" applyFill="1" applyBorder="1" applyAlignment="1">
      <alignment horizontal="center" vertical="center"/>
    </xf>
    <xf numFmtId="0" fontId="54" fillId="8" borderId="4" xfId="12" applyFont="1" applyFill="1" applyBorder="1" applyAlignment="1">
      <alignment horizontal="left" vertical="center"/>
    </xf>
    <xf numFmtId="0" fontId="57" fillId="8" borderId="2" xfId="0" applyFont="1" applyFill="1" applyBorder="1" applyAlignment="1">
      <alignment horizontal="left" vertical="center"/>
    </xf>
    <xf numFmtId="0" fontId="51" fillId="8" borderId="2" xfId="0" applyFont="1" applyFill="1" applyBorder="1" applyAlignment="1">
      <alignment horizontal="left"/>
    </xf>
    <xf numFmtId="0" fontId="58" fillId="0" borderId="2" xfId="3" applyFont="1" applyBorder="1"/>
    <xf numFmtId="0" fontId="10" fillId="0" borderId="61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59" fillId="0" borderId="2" xfId="3" applyFont="1" applyBorder="1" applyAlignment="1">
      <alignment horizontal="left" vertical="center"/>
    </xf>
    <xf numFmtId="0" fontId="60" fillId="0" borderId="2" xfId="0" applyFont="1" applyBorder="1"/>
    <xf numFmtId="0" fontId="61" fillId="0" borderId="3" xfId="0" applyFont="1" applyBorder="1" applyAlignment="1">
      <alignment vertical="center"/>
    </xf>
    <xf numFmtId="0" fontId="49" fillId="0" borderId="3" xfId="3" applyFont="1" applyBorder="1" applyAlignment="1">
      <alignment horizontal="center" vertical="center"/>
    </xf>
    <xf numFmtId="0" fontId="62" fillId="0" borderId="62" xfId="0" applyFont="1" applyBorder="1" applyAlignment="1">
      <alignment horizontal="center" vertical="center"/>
    </xf>
    <xf numFmtId="0" fontId="9" fillId="0" borderId="4" xfId="3" applyFont="1" applyBorder="1" applyAlignment="1">
      <alignment horizontal="left" vertical="center"/>
    </xf>
    <xf numFmtId="0" fontId="0" fillId="0" borderId="4" xfId="3" applyFont="1" applyBorder="1"/>
    <xf numFmtId="0" fontId="38" fillId="0" borderId="6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170" fontId="49" fillId="0" borderId="4" xfId="3" applyNumberFormat="1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47" fillId="8" borderId="61" xfId="0" applyFont="1" applyFill="1" applyBorder="1" applyAlignment="1">
      <alignment horizontal="center" vertical="center"/>
    </xf>
    <xf numFmtId="0" fontId="62" fillId="0" borderId="61" xfId="0" applyFont="1" applyBorder="1" applyAlignment="1">
      <alignment horizontal="center" vertical="center"/>
    </xf>
    <xf numFmtId="0" fontId="0" fillId="0" borderId="2" xfId="3" applyFont="1" applyBorder="1" applyAlignment="1">
      <alignment horizontal="left" vertical="center"/>
    </xf>
    <xf numFmtId="0" fontId="21" fillId="0" borderId="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54" fillId="0" borderId="0" xfId="12" applyFont="1" applyAlignment="1">
      <alignment horizontal="left" vertical="center"/>
    </xf>
    <xf numFmtId="0" fontId="10" fillId="8" borderId="61" xfId="0" applyFont="1" applyFill="1" applyBorder="1" applyAlignment="1">
      <alignment horizontal="center" vertical="center"/>
    </xf>
    <xf numFmtId="0" fontId="55" fillId="8" borderId="3" xfId="12" applyFont="1" applyFill="1" applyBorder="1"/>
    <xf numFmtId="0" fontId="63" fillId="0" borderId="3" xfId="3" applyFont="1" applyBorder="1" applyAlignment="1">
      <alignment horizontal="left"/>
    </xf>
    <xf numFmtId="0" fontId="58" fillId="8" borderId="2" xfId="3" applyFont="1" applyFill="1" applyBorder="1" applyAlignment="1">
      <alignment horizontal="left"/>
    </xf>
    <xf numFmtId="0" fontId="10" fillId="8" borderId="61" xfId="3" applyFont="1" applyFill="1" applyBorder="1" applyAlignment="1">
      <alignment horizontal="center" vertical="center"/>
    </xf>
    <xf numFmtId="0" fontId="54" fillId="8" borderId="0" xfId="12" applyFont="1" applyFill="1" applyAlignment="1">
      <alignment horizontal="left" vertical="center"/>
    </xf>
    <xf numFmtId="0" fontId="28" fillId="8" borderId="2" xfId="3" applyFont="1" applyFill="1" applyBorder="1" applyAlignment="1">
      <alignment horizontal="center" vertical="center"/>
    </xf>
    <xf numFmtId="0" fontId="16" fillId="8" borderId="2" xfId="3" applyFont="1" applyFill="1" applyBorder="1" applyAlignment="1">
      <alignment horizontal="center" vertical="center"/>
    </xf>
    <xf numFmtId="0" fontId="56" fillId="8" borderId="64" xfId="0" applyFont="1" applyFill="1" applyBorder="1" applyAlignment="1">
      <alignment horizontal="center" vertical="center"/>
    </xf>
    <xf numFmtId="170" fontId="64" fillId="0" borderId="37" xfId="10" applyNumberFormat="1" applyFont="1" applyFill="1" applyBorder="1" applyAlignment="1">
      <alignment horizontal="center" vertical="center"/>
    </xf>
    <xf numFmtId="170" fontId="64" fillId="0" borderId="39" xfId="10" applyNumberFormat="1" applyFont="1" applyFill="1" applyBorder="1" applyAlignment="1">
      <alignment horizontal="center" vertical="center"/>
    </xf>
    <xf numFmtId="170" fontId="38" fillId="0" borderId="37" xfId="10" applyNumberFormat="1" applyFont="1" applyFill="1" applyBorder="1" applyAlignment="1">
      <alignment horizontal="center" vertical="center"/>
    </xf>
    <xf numFmtId="170" fontId="16" fillId="0" borderId="38" xfId="10" applyNumberFormat="1" applyFont="1" applyFill="1" applyBorder="1" applyAlignment="1">
      <alignment horizontal="center" vertical="center"/>
    </xf>
    <xf numFmtId="9" fontId="45" fillId="0" borderId="38" xfId="3" applyNumberFormat="1" applyFont="1" applyBorder="1" applyAlignment="1">
      <alignment horizontal="center" vertical="center"/>
    </xf>
    <xf numFmtId="9" fontId="45" fillId="0" borderId="37" xfId="3" applyNumberFormat="1" applyFont="1" applyBorder="1" applyAlignment="1">
      <alignment horizontal="center" vertical="center"/>
    </xf>
    <xf numFmtId="0" fontId="65" fillId="0" borderId="41" xfId="0" applyFont="1" applyBorder="1" applyAlignment="1">
      <alignment horizontal="center"/>
    </xf>
    <xf numFmtId="0" fontId="16" fillId="0" borderId="0" xfId="3" applyFont="1" applyAlignment="1">
      <alignment horizontal="center" vertical="center"/>
    </xf>
    <xf numFmtId="1" fontId="49" fillId="0" borderId="0" xfId="3" applyNumberFormat="1" applyFont="1" applyAlignment="1">
      <alignment horizontal="center" vertical="center"/>
    </xf>
    <xf numFmtId="9" fontId="7" fillId="0" borderId="0" xfId="10" applyBorder="1"/>
    <xf numFmtId="0" fontId="66" fillId="0" borderId="0" xfId="3" applyFont="1" applyAlignment="1">
      <alignment vertical="center"/>
    </xf>
    <xf numFmtId="0" fontId="66" fillId="0" borderId="0" xfId="3" applyFont="1" applyAlignment="1">
      <alignment horizontal="left" vertical="center"/>
    </xf>
    <xf numFmtId="0" fontId="67" fillId="0" borderId="0" xfId="3" applyFont="1" applyAlignment="1">
      <alignment horizontal="left" vertical="center"/>
    </xf>
    <xf numFmtId="0" fontId="47" fillId="0" borderId="0" xfId="3" applyFont="1" applyAlignment="1">
      <alignment horizontal="center" vertical="center"/>
    </xf>
    <xf numFmtId="0" fontId="68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49" fillId="0" borderId="0" xfId="3" applyFont="1" applyAlignment="1">
      <alignment horizontal="center" vertical="center"/>
    </xf>
    <xf numFmtId="9" fontId="45" fillId="0" borderId="0" xfId="3" applyNumberFormat="1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4" fillId="0" borderId="0" xfId="3" applyFont="1" applyAlignment="1">
      <alignment horizontal="center"/>
    </xf>
    <xf numFmtId="0" fontId="64" fillId="0" borderId="0" xfId="3" applyFont="1" applyAlignment="1">
      <alignment horizontal="center" vertical="center"/>
    </xf>
    <xf numFmtId="0" fontId="36" fillId="0" borderId="35" xfId="8" applyFont="1" applyBorder="1" applyAlignment="1">
      <alignment vertical="center"/>
    </xf>
    <xf numFmtId="0" fontId="36" fillId="0" borderId="3" xfId="8" applyFont="1" applyBorder="1" applyAlignment="1">
      <alignment vertical="center"/>
    </xf>
    <xf numFmtId="0" fontId="37" fillId="0" borderId="0" xfId="8" applyFont="1" applyAlignment="1">
      <alignment vertical="center"/>
    </xf>
    <xf numFmtId="0" fontId="37" fillId="0" borderId="34" xfId="8" applyFont="1" applyBorder="1" applyAlignment="1">
      <alignment vertical="center"/>
    </xf>
    <xf numFmtId="4" fontId="38" fillId="6" borderId="4" xfId="3" applyNumberFormat="1" applyFont="1" applyFill="1" applyBorder="1" applyAlignment="1">
      <alignment horizontal="center" vertical="center" shrinkToFit="1"/>
    </xf>
    <xf numFmtId="4" fontId="35" fillId="0" borderId="31" xfId="5" applyNumberFormat="1" applyFont="1" applyBorder="1" applyAlignment="1">
      <alignment horizontal="center" vertical="center"/>
    </xf>
    <xf numFmtId="3" fontId="29" fillId="0" borderId="66" xfId="3" applyNumberFormat="1" applyFont="1" applyBorder="1" applyAlignment="1">
      <alignment horizontal="center" vertical="center"/>
    </xf>
    <xf numFmtId="0" fontId="29" fillId="0" borderId="47" xfId="3" applyFont="1" applyBorder="1" applyAlignment="1">
      <alignment horizontal="left" vertical="center"/>
    </xf>
    <xf numFmtId="0" fontId="30" fillId="0" borderId="47" xfId="3" applyFont="1" applyBorder="1" applyAlignment="1">
      <alignment vertical="center"/>
    </xf>
    <xf numFmtId="4" fontId="31" fillId="0" borderId="66" xfId="3" applyNumberFormat="1" applyFont="1" applyBorder="1" applyAlignment="1">
      <alignment horizontal="center" vertical="center"/>
    </xf>
    <xf numFmtId="2" fontId="16" fillId="0" borderId="50" xfId="3" applyNumberFormat="1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71" fillId="0" borderId="0" xfId="3" applyFont="1" applyAlignment="1">
      <alignment horizontal="center"/>
    </xf>
    <xf numFmtId="0" fontId="72" fillId="0" borderId="0" xfId="3" applyFont="1" applyAlignment="1">
      <alignment horizontal="center"/>
    </xf>
    <xf numFmtId="0" fontId="73" fillId="0" borderId="0" xfId="3" applyFont="1" applyAlignment="1">
      <alignment horizontal="center"/>
    </xf>
    <xf numFmtId="0" fontId="74" fillId="0" borderId="0" xfId="3" applyFont="1" applyAlignment="1">
      <alignment horizontal="center"/>
    </xf>
    <xf numFmtId="0" fontId="77" fillId="0" borderId="9" xfId="3" applyFont="1" applyBorder="1" applyAlignment="1">
      <alignment horizontal="center" vertical="center"/>
    </xf>
    <xf numFmtId="0" fontId="17" fillId="7" borderId="9" xfId="3" applyFont="1" applyFill="1" applyBorder="1" applyAlignment="1">
      <alignment horizontal="center" vertical="center" wrapText="1"/>
    </xf>
    <xf numFmtId="1" fontId="10" fillId="8" borderId="58" xfId="3" applyNumberFormat="1" applyFont="1" applyFill="1" applyBorder="1" applyAlignment="1">
      <alignment horizontal="center" vertical="center"/>
    </xf>
    <xf numFmtId="0" fontId="35" fillId="8" borderId="58" xfId="12" applyFont="1" applyFill="1" applyBorder="1" applyAlignment="1">
      <alignment vertical="center"/>
    </xf>
    <xf numFmtId="0" fontId="78" fillId="8" borderId="58" xfId="12" applyFont="1" applyFill="1" applyBorder="1" applyAlignment="1">
      <alignment horizontal="left" vertical="center"/>
    </xf>
    <xf numFmtId="0" fontId="79" fillId="8" borderId="58" xfId="3" applyFont="1" applyFill="1" applyBorder="1" applyAlignment="1">
      <alignment horizontal="center" vertical="center"/>
    </xf>
    <xf numFmtId="0" fontId="38" fillId="7" borderId="58" xfId="3" applyFont="1" applyFill="1" applyBorder="1" applyAlignment="1">
      <alignment horizontal="center" vertical="center"/>
    </xf>
    <xf numFmtId="1" fontId="10" fillId="8" borderId="4" xfId="3" applyNumberFormat="1" applyFont="1" applyFill="1" applyBorder="1" applyAlignment="1">
      <alignment horizontal="center" vertical="center"/>
    </xf>
    <xf numFmtId="0" fontId="80" fillId="8" borderId="2" xfId="0" applyFont="1" applyFill="1" applyBorder="1" applyAlignment="1">
      <alignment vertical="center"/>
    </xf>
    <xf numFmtId="0" fontId="81" fillId="8" borderId="2" xfId="0" applyFont="1" applyFill="1" applyBorder="1" applyAlignment="1">
      <alignment horizontal="left" vertical="center"/>
    </xf>
    <xf numFmtId="0" fontId="79" fillId="8" borderId="4" xfId="3" applyFont="1" applyFill="1" applyBorder="1" applyAlignment="1">
      <alignment horizontal="center" vertical="center"/>
    </xf>
    <xf numFmtId="0" fontId="79" fillId="8" borderId="2" xfId="3" applyFont="1" applyFill="1" applyBorder="1" applyAlignment="1">
      <alignment horizontal="center" vertical="center"/>
    </xf>
    <xf numFmtId="0" fontId="38" fillId="7" borderId="2" xfId="3" applyFont="1" applyFill="1" applyBorder="1" applyAlignment="1">
      <alignment horizontal="center" vertical="center"/>
    </xf>
    <xf numFmtId="9" fontId="16" fillId="0" borderId="6" xfId="3" applyNumberFormat="1" applyFont="1" applyBorder="1" applyAlignment="1">
      <alignment horizontal="center" vertical="center"/>
    </xf>
    <xf numFmtId="0" fontId="50" fillId="0" borderId="61" xfId="0" applyFont="1" applyBorder="1" applyAlignment="1" applyProtection="1">
      <alignment horizontal="center" vertical="center"/>
      <protection hidden="1"/>
    </xf>
    <xf numFmtId="1" fontId="10" fillId="8" borderId="2" xfId="3" applyNumberFormat="1" applyFont="1" applyFill="1" applyBorder="1" applyAlignment="1">
      <alignment horizontal="center" vertical="center"/>
    </xf>
    <xf numFmtId="0" fontId="82" fillId="8" borderId="4" xfId="3" applyFont="1" applyFill="1" applyBorder="1" applyAlignment="1">
      <alignment horizontal="center" vertical="center"/>
    </xf>
    <xf numFmtId="0" fontId="82" fillId="8" borderId="2" xfId="3" applyFont="1" applyFill="1" applyBorder="1" applyAlignment="1">
      <alignment horizontal="center" vertical="center"/>
    </xf>
    <xf numFmtId="1" fontId="16" fillId="0" borderId="40" xfId="3" applyNumberFormat="1" applyFont="1" applyBorder="1" applyAlignment="1">
      <alignment horizontal="center" vertical="center"/>
    </xf>
    <xf numFmtId="0" fontId="80" fillId="0" borderId="2" xfId="0" applyFont="1" applyBorder="1" applyAlignment="1">
      <alignment horizontal="left" vertical="center"/>
    </xf>
    <xf numFmtId="0" fontId="81" fillId="0" borderId="2" xfId="0" applyFont="1" applyBorder="1" applyAlignment="1">
      <alignment horizontal="left" vertical="center"/>
    </xf>
    <xf numFmtId="0" fontId="79" fillId="0" borderId="4" xfId="3" applyFont="1" applyBorder="1" applyAlignment="1">
      <alignment horizontal="center" vertical="center"/>
    </xf>
    <xf numFmtId="0" fontId="79" fillId="0" borderId="2" xfId="3" applyFont="1" applyBorder="1" applyAlignment="1">
      <alignment horizontal="center" vertical="center"/>
    </xf>
    <xf numFmtId="0" fontId="16" fillId="0" borderId="40" xfId="3" applyFont="1" applyBorder="1" applyAlignment="1">
      <alignment horizontal="center" vertical="center"/>
    </xf>
    <xf numFmtId="0" fontId="30" fillId="0" borderId="2" xfId="0" applyFont="1" applyBorder="1" applyAlignment="1">
      <alignment vertical="center"/>
    </xf>
    <xf numFmtId="0" fontId="80" fillId="0" borderId="2" xfId="0" applyFont="1" applyBorder="1" applyAlignment="1">
      <alignment vertical="center"/>
    </xf>
    <xf numFmtId="0" fontId="30" fillId="8" borderId="2" xfId="0" applyFont="1" applyFill="1" applyBorder="1" applyAlignment="1">
      <alignment vertical="center"/>
    </xf>
    <xf numFmtId="0" fontId="34" fillId="8" borderId="2" xfId="12" applyFont="1" applyFill="1" applyBorder="1" applyAlignment="1">
      <alignment vertical="center"/>
    </xf>
    <xf numFmtId="0" fontId="78" fillId="8" borderId="2" xfId="12" applyFont="1" applyFill="1" applyBorder="1" applyAlignment="1">
      <alignment horizontal="left" vertical="center"/>
    </xf>
    <xf numFmtId="0" fontId="34" fillId="0" borderId="4" xfId="12" applyFont="1" applyBorder="1" applyAlignment="1">
      <alignment vertical="center"/>
    </xf>
    <xf numFmtId="0" fontId="78" fillId="0" borderId="2" xfId="12" applyFont="1" applyBorder="1" applyAlignment="1">
      <alignment horizontal="left" vertical="center"/>
    </xf>
    <xf numFmtId="0" fontId="34" fillId="0" borderId="2" xfId="12" applyFont="1" applyBorder="1" applyAlignment="1">
      <alignment vertical="center"/>
    </xf>
    <xf numFmtId="0" fontId="49" fillId="0" borderId="2" xfId="3" applyFont="1" applyBorder="1" applyAlignment="1">
      <alignment horizontal="left" vertical="center"/>
    </xf>
    <xf numFmtId="0" fontId="30" fillId="0" borderId="4" xfId="3" applyFont="1" applyBorder="1" applyAlignment="1">
      <alignment horizontal="center" vertical="center"/>
    </xf>
    <xf numFmtId="0" fontId="68" fillId="0" borderId="40" xfId="0" applyFont="1" applyBorder="1" applyAlignment="1">
      <alignment horizontal="center" vertical="center"/>
    </xf>
    <xf numFmtId="0" fontId="49" fillId="0" borderId="2" xfId="0" applyFont="1" applyBorder="1" applyAlignment="1">
      <alignment horizontal="left" vertical="center"/>
    </xf>
    <xf numFmtId="0" fontId="80" fillId="8" borderId="2" xfId="0" applyFont="1" applyFill="1" applyBorder="1" applyAlignment="1">
      <alignment horizontal="left" vertical="center"/>
    </xf>
    <xf numFmtId="0" fontId="79" fillId="8" borderId="3" xfId="3" applyFont="1" applyFill="1" applyBorder="1" applyAlignment="1">
      <alignment horizontal="center" vertical="center"/>
    </xf>
    <xf numFmtId="0" fontId="30" fillId="0" borderId="4" xfId="3" applyFont="1" applyBorder="1" applyAlignment="1">
      <alignment vertical="center"/>
    </xf>
    <xf numFmtId="0" fontId="49" fillId="0" borderId="4" xfId="3" applyFont="1" applyBorder="1" applyAlignment="1">
      <alignment horizontal="left" vertical="center"/>
    </xf>
    <xf numFmtId="0" fontId="16" fillId="0" borderId="2" xfId="3" applyFont="1" applyBorder="1" applyAlignment="1">
      <alignment horizontal="center" vertical="center"/>
    </xf>
    <xf numFmtId="9" fontId="16" fillId="0" borderId="2" xfId="3" applyNumberFormat="1" applyFont="1" applyBorder="1" applyAlignment="1">
      <alignment horizontal="center" vertical="center"/>
    </xf>
    <xf numFmtId="0" fontId="83" fillId="0" borderId="2" xfId="3" applyFont="1" applyBorder="1" applyAlignment="1">
      <alignment vertical="center"/>
    </xf>
    <xf numFmtId="0" fontId="80" fillId="8" borderId="4" xfId="0" applyFont="1" applyFill="1" applyBorder="1" applyAlignment="1">
      <alignment vertical="center"/>
    </xf>
    <xf numFmtId="0" fontId="81" fillId="8" borderId="4" xfId="0" applyFont="1" applyFill="1" applyBorder="1" applyAlignment="1">
      <alignment horizontal="left" vertical="center"/>
    </xf>
    <xf numFmtId="0" fontId="9" fillId="8" borderId="4" xfId="3" applyFont="1" applyFill="1" applyBorder="1" applyAlignment="1">
      <alignment horizontal="center" vertical="center"/>
    </xf>
    <xf numFmtId="0" fontId="30" fillId="8" borderId="2" xfId="3" applyFont="1" applyFill="1" applyBorder="1" applyAlignment="1">
      <alignment horizontal="left" vertical="center"/>
    </xf>
    <xf numFmtId="0" fontId="49" fillId="8" borderId="2" xfId="3" applyFont="1" applyFill="1" applyBorder="1" applyAlignment="1">
      <alignment horizontal="left" vertical="center"/>
    </xf>
    <xf numFmtId="0" fontId="80" fillId="0" borderId="4" xfId="0" applyFont="1" applyBorder="1" applyAlignment="1">
      <alignment horizontal="left" vertical="center"/>
    </xf>
    <xf numFmtId="0" fontId="12" fillId="0" borderId="40" xfId="3" applyFont="1" applyBorder="1" applyAlignment="1">
      <alignment horizontal="center" vertical="center"/>
    </xf>
    <xf numFmtId="0" fontId="84" fillId="0" borderId="2" xfId="0" applyFont="1" applyBorder="1" applyAlignment="1">
      <alignment horizontal="center" vertical="center"/>
    </xf>
    <xf numFmtId="0" fontId="84" fillId="0" borderId="2" xfId="0" applyFont="1" applyBorder="1" applyAlignment="1">
      <alignment vertical="center"/>
    </xf>
    <xf numFmtId="0" fontId="85" fillId="0" borderId="2" xfId="0" applyFont="1" applyBorder="1" applyAlignment="1">
      <alignment vertical="center"/>
    </xf>
    <xf numFmtId="0" fontId="86" fillId="0" borderId="60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87" fillId="0" borderId="39" xfId="0" applyFont="1" applyBorder="1" applyAlignment="1">
      <alignment horizontal="center" vertical="center"/>
    </xf>
    <xf numFmtId="10" fontId="12" fillId="10" borderId="38" xfId="3" applyNumberFormat="1" applyFont="1" applyFill="1" applyBorder="1" applyAlignment="1">
      <alignment horizontal="center" vertical="center"/>
    </xf>
    <xf numFmtId="10" fontId="12" fillId="0" borderId="38" xfId="3" applyNumberFormat="1" applyFont="1" applyBorder="1" applyAlignment="1">
      <alignment horizontal="center" vertical="center"/>
    </xf>
    <xf numFmtId="10" fontId="48" fillId="0" borderId="39" xfId="3" applyNumberFormat="1" applyFont="1" applyBorder="1" applyAlignment="1">
      <alignment horizontal="center" vertical="center"/>
    </xf>
    <xf numFmtId="0" fontId="88" fillId="0" borderId="70" xfId="3" applyFont="1" applyBorder="1" applyAlignment="1">
      <alignment horizontal="center"/>
    </xf>
    <xf numFmtId="0" fontId="89" fillId="0" borderId="0" xfId="3" applyFont="1" applyAlignment="1">
      <alignment horizontal="left" vertical="center"/>
    </xf>
    <xf numFmtId="0" fontId="47" fillId="0" borderId="0" xfId="3" applyFont="1"/>
    <xf numFmtId="0" fontId="36" fillId="0" borderId="4" xfId="8" applyFont="1" applyBorder="1" applyAlignment="1">
      <alignment vertical="center"/>
    </xf>
    <xf numFmtId="0" fontId="38" fillId="0" borderId="2" xfId="5" applyNumberFormat="1" applyFont="1" applyBorder="1" applyAlignment="1">
      <alignment horizontal="left" vertical="center"/>
    </xf>
    <xf numFmtId="0" fontId="30" fillId="0" borderId="0" xfId="3" applyFont="1" applyAlignment="1">
      <alignment vertical="center"/>
    </xf>
    <xf numFmtId="0" fontId="34" fillId="0" borderId="2" xfId="5" applyNumberFormat="1" applyFont="1" applyBorder="1" applyAlignment="1">
      <alignment horizontal="left" vertical="center"/>
    </xf>
    <xf numFmtId="3" fontId="29" fillId="0" borderId="13" xfId="3" applyNumberFormat="1" applyFont="1" applyBorder="1" applyAlignment="1">
      <alignment horizontal="center" vertical="center"/>
    </xf>
    <xf numFmtId="0" fontId="35" fillId="0" borderId="0" xfId="5" applyFont="1" applyBorder="1" applyAlignment="1">
      <alignment horizontal="left" vertical="center"/>
    </xf>
    <xf numFmtId="9" fontId="16" fillId="8" borderId="11" xfId="3" applyNumberFormat="1" applyFont="1" applyFill="1" applyBorder="1" applyAlignment="1">
      <alignment horizontal="center" vertical="center"/>
    </xf>
    <xf numFmtId="9" fontId="72" fillId="8" borderId="11" xfId="3" applyNumberFormat="1" applyFont="1" applyFill="1" applyBorder="1" applyAlignment="1">
      <alignment horizontal="center" vertical="center"/>
    </xf>
    <xf numFmtId="0" fontId="50" fillId="8" borderId="59" xfId="0" applyFont="1" applyFill="1" applyBorder="1" applyAlignment="1" applyProtection="1">
      <alignment horizontal="center" vertical="center"/>
      <protection hidden="1"/>
    </xf>
    <xf numFmtId="9" fontId="16" fillId="8" borderId="6" xfId="3" applyNumberFormat="1" applyFont="1" applyFill="1" applyBorder="1" applyAlignment="1">
      <alignment horizontal="center" vertical="center"/>
    </xf>
    <xf numFmtId="0" fontId="50" fillId="8" borderId="61" xfId="0" applyFont="1" applyFill="1" applyBorder="1" applyAlignment="1" applyProtection="1">
      <alignment horizontal="center" vertical="center"/>
      <protection hidden="1"/>
    </xf>
    <xf numFmtId="0" fontId="16" fillId="8" borderId="6" xfId="3" applyFont="1" applyFill="1" applyBorder="1" applyAlignment="1">
      <alignment horizontal="center" vertical="center"/>
    </xf>
    <xf numFmtId="0" fontId="54" fillId="8" borderId="11" xfId="0" applyFont="1" applyFill="1" applyBorder="1" applyAlignment="1">
      <alignment horizontal="center" vertical="center"/>
    </xf>
    <xf numFmtId="0" fontId="57" fillId="8" borderId="13" xfId="0" applyFont="1" applyFill="1" applyBorder="1" applyAlignment="1">
      <alignment horizontal="center" vertical="center"/>
    </xf>
    <xf numFmtId="0" fontId="57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4" fillId="8" borderId="13" xfId="0" applyFont="1" applyFill="1" applyBorder="1" applyAlignment="1">
      <alignment horizontal="center" vertical="center"/>
    </xf>
    <xf numFmtId="0" fontId="54" fillId="0" borderId="13" xfId="0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54" fillId="8" borderId="71" xfId="0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8" borderId="52" xfId="0" applyFont="1" applyFill="1" applyBorder="1" applyAlignment="1">
      <alignment horizontal="center" vertical="center"/>
    </xf>
    <xf numFmtId="0" fontId="9" fillId="0" borderId="52" xfId="3" applyFont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10" fillId="2" borderId="25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21" fillId="2" borderId="5" xfId="3" applyFont="1" applyFill="1" applyBorder="1" applyAlignment="1">
      <alignment horizontal="center" vertical="center" wrapText="1"/>
    </xf>
    <xf numFmtId="0" fontId="16" fillId="0" borderId="18" xfId="3" applyFont="1" applyBorder="1" applyAlignment="1">
      <alignment horizontal="center" vertical="center"/>
    </xf>
    <xf numFmtId="0" fontId="16" fillId="0" borderId="13" xfId="3" applyFont="1" applyBorder="1" applyAlignment="1">
      <alignment horizontal="center" vertical="center"/>
    </xf>
    <xf numFmtId="0" fontId="16" fillId="0" borderId="17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10" fillId="0" borderId="15" xfId="3" applyFont="1" applyBorder="1" applyAlignment="1">
      <alignment horizontal="center" vertical="center" textRotation="45"/>
    </xf>
    <xf numFmtId="0" fontId="10" fillId="0" borderId="16" xfId="3" applyFont="1" applyBorder="1" applyAlignment="1">
      <alignment horizontal="center" vertical="center" textRotation="45"/>
    </xf>
    <xf numFmtId="0" fontId="21" fillId="0" borderId="21" xfId="3" applyFont="1" applyBorder="1" applyAlignment="1">
      <alignment horizontal="center" vertical="center" textRotation="45"/>
    </xf>
    <xf numFmtId="0" fontId="27" fillId="0" borderId="23" xfId="4" applyFont="1" applyBorder="1" applyAlignment="1">
      <alignment horizontal="center" vertical="center"/>
    </xf>
    <xf numFmtId="0" fontId="27" fillId="0" borderId="26" xfId="4" applyFont="1" applyBorder="1" applyAlignment="1">
      <alignment horizontal="center" vertical="center"/>
    </xf>
    <xf numFmtId="0" fontId="27" fillId="0" borderId="28" xfId="4" applyFont="1" applyBorder="1" applyAlignment="1">
      <alignment horizontal="center" vertical="center"/>
    </xf>
    <xf numFmtId="0" fontId="28" fillId="0" borderId="24" xfId="3" applyFont="1" applyBorder="1" applyAlignment="1">
      <alignment horizontal="center" vertical="center"/>
    </xf>
    <xf numFmtId="0" fontId="28" fillId="0" borderId="27" xfId="3" applyFont="1" applyBorder="1" applyAlignment="1">
      <alignment horizontal="center" vertical="center"/>
    </xf>
    <xf numFmtId="0" fontId="28" fillId="0" borderId="29" xfId="3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 wrapText="1"/>
    </xf>
    <xf numFmtId="0" fontId="18" fillId="0" borderId="20" xfId="3" applyFont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10" fillId="0" borderId="0" xfId="3" applyFont="1" applyAlignment="1">
      <alignment horizontal="center"/>
    </xf>
    <xf numFmtId="0" fontId="38" fillId="0" borderId="68" xfId="3" applyFont="1" applyBorder="1" applyAlignment="1">
      <alignment horizontal="center" vertical="center"/>
    </xf>
    <xf numFmtId="0" fontId="38" fillId="0" borderId="37" xfId="3" applyFont="1" applyBorder="1" applyAlignment="1">
      <alignment horizontal="center" vertical="center"/>
    </xf>
    <xf numFmtId="0" fontId="38" fillId="0" borderId="69" xfId="3" applyFont="1" applyBorder="1" applyAlignment="1">
      <alignment horizontal="center" vertical="center"/>
    </xf>
    <xf numFmtId="0" fontId="66" fillId="0" borderId="0" xfId="3" applyFont="1" applyAlignment="1">
      <alignment horizontal="center" vertical="center"/>
    </xf>
    <xf numFmtId="0" fontId="76" fillId="7" borderId="14" xfId="3" applyFont="1" applyFill="1" applyBorder="1" applyAlignment="1">
      <alignment horizontal="center" vertical="center" wrapText="1"/>
    </xf>
    <xf numFmtId="0" fontId="76" fillId="7" borderId="9" xfId="3" applyFont="1" applyFill="1" applyBorder="1" applyAlignment="1">
      <alignment horizontal="center" vertical="center" wrapText="1"/>
    </xf>
    <xf numFmtId="0" fontId="76" fillId="7" borderId="4" xfId="3" applyFont="1" applyFill="1" applyBorder="1" applyAlignment="1">
      <alignment horizontal="center" vertical="center" wrapText="1"/>
    </xf>
    <xf numFmtId="9" fontId="17" fillId="0" borderId="14" xfId="3" applyNumberFormat="1" applyFont="1" applyBorder="1" applyAlignment="1">
      <alignment horizontal="center" vertical="center" textRotation="90" wrapText="1"/>
    </xf>
    <xf numFmtId="9" fontId="17" fillId="0" borderId="9" xfId="3" applyNumberFormat="1" applyFont="1" applyBorder="1" applyAlignment="1">
      <alignment horizontal="center" vertical="center" textRotation="90" wrapText="1"/>
    </xf>
    <xf numFmtId="9" fontId="17" fillId="0" borderId="14" xfId="3" applyNumberFormat="1" applyFont="1" applyBorder="1" applyAlignment="1">
      <alignment horizontal="center" vertical="center" wrapText="1"/>
    </xf>
    <xf numFmtId="9" fontId="17" fillId="0" borderId="9" xfId="3" applyNumberFormat="1" applyFont="1" applyBorder="1" applyAlignment="1">
      <alignment horizontal="center" vertical="center" wrapText="1"/>
    </xf>
    <xf numFmtId="0" fontId="17" fillId="0" borderId="53" xfId="3" applyFont="1" applyBorder="1" applyAlignment="1">
      <alignment horizontal="center" vertical="center" textRotation="90" wrapText="1"/>
    </xf>
    <xf numFmtId="0" fontId="17" fillId="0" borderId="54" xfId="3" applyFont="1" applyBorder="1" applyAlignment="1">
      <alignment horizontal="center" vertical="center" textRotation="90" wrapText="1"/>
    </xf>
    <xf numFmtId="0" fontId="11" fillId="0" borderId="3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75" fillId="0" borderId="15" xfId="3" applyFont="1" applyBorder="1" applyAlignment="1">
      <alignment horizontal="center" vertical="center" textRotation="90"/>
    </xf>
    <xf numFmtId="0" fontId="75" fillId="0" borderId="16" xfId="3" applyFont="1" applyBorder="1" applyAlignment="1">
      <alignment horizontal="center" vertical="center" textRotation="90"/>
    </xf>
    <xf numFmtId="0" fontId="75" fillId="0" borderId="55" xfId="3" applyFont="1" applyBorder="1" applyAlignment="1">
      <alignment horizontal="center" vertical="center" textRotation="90"/>
    </xf>
    <xf numFmtId="0" fontId="75" fillId="0" borderId="14" xfId="3" applyFont="1" applyBorder="1" applyAlignment="1">
      <alignment horizontal="center" vertical="center" textRotation="90"/>
    </xf>
    <xf numFmtId="0" fontId="75" fillId="0" borderId="9" xfId="3" applyFont="1" applyBorder="1" applyAlignment="1">
      <alignment horizontal="center" vertical="center" textRotation="90"/>
    </xf>
    <xf numFmtId="0" fontId="75" fillId="0" borderId="56" xfId="3" applyFont="1" applyBorder="1" applyAlignment="1">
      <alignment horizontal="center" vertical="center" textRotation="90"/>
    </xf>
    <xf numFmtId="0" fontId="10" fillId="0" borderId="14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0" fontId="10" fillId="0" borderId="56" xfId="3" applyFont="1" applyBorder="1" applyAlignment="1">
      <alignment horizontal="center" vertical="center" wrapText="1"/>
    </xf>
    <xf numFmtId="0" fontId="11" fillId="0" borderId="14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 wrapText="1"/>
    </xf>
    <xf numFmtId="0" fontId="11" fillId="0" borderId="56" xfId="3" applyFont="1" applyBorder="1" applyAlignment="1">
      <alignment horizontal="center" vertical="center" wrapText="1"/>
    </xf>
    <xf numFmtId="0" fontId="18" fillId="0" borderId="19" xfId="3" applyFont="1" applyBorder="1" applyAlignment="1">
      <alignment horizontal="center" vertical="center" textRotation="90"/>
    </xf>
    <xf numFmtId="0" fontId="18" fillId="0" borderId="20" xfId="3" applyFont="1" applyBorder="1" applyAlignment="1">
      <alignment horizontal="center" vertical="center" textRotation="90"/>
    </xf>
    <xf numFmtId="0" fontId="18" fillId="0" borderId="67" xfId="3" applyFont="1" applyBorder="1" applyAlignment="1">
      <alignment horizontal="center" vertical="center" textRotation="90"/>
    </xf>
    <xf numFmtId="0" fontId="16" fillId="0" borderId="51" xfId="3" applyFont="1" applyBorder="1" applyAlignment="1">
      <alignment horizontal="center" vertical="center"/>
    </xf>
    <xf numFmtId="0" fontId="16" fillId="0" borderId="52" xfId="3" applyFont="1" applyBorder="1" applyAlignment="1">
      <alignment horizontal="center" vertical="center"/>
    </xf>
    <xf numFmtId="0" fontId="16" fillId="0" borderId="65" xfId="3" applyFont="1" applyBorder="1" applyAlignment="1">
      <alignment horizontal="center" vertical="center"/>
    </xf>
    <xf numFmtId="0" fontId="16" fillId="0" borderId="43" xfId="3" applyFont="1" applyBorder="1" applyAlignment="1">
      <alignment horizontal="center" vertical="center"/>
    </xf>
    <xf numFmtId="0" fontId="16" fillId="0" borderId="38" xfId="3" applyFont="1" applyBorder="1" applyAlignment="1">
      <alignment horizontal="center" vertical="center"/>
    </xf>
    <xf numFmtId="0" fontId="48" fillId="0" borderId="0" xfId="3" applyFont="1" applyAlignment="1">
      <alignment horizontal="center" vertical="center"/>
    </xf>
    <xf numFmtId="9" fontId="45" fillId="0" borderId="14" xfId="3" applyNumberFormat="1" applyFont="1" applyBorder="1" applyAlignment="1">
      <alignment horizontal="center" vertical="center" textRotation="90" wrapText="1"/>
    </xf>
    <xf numFmtId="9" fontId="45" fillId="0" borderId="9" xfId="3" applyNumberFormat="1" applyFont="1" applyBorder="1" applyAlignment="1">
      <alignment horizontal="center" vertical="center" textRotation="90" wrapText="1"/>
    </xf>
    <xf numFmtId="9" fontId="45" fillId="0" borderId="56" xfId="3" applyNumberFormat="1" applyFont="1" applyBorder="1" applyAlignment="1">
      <alignment horizontal="center" vertical="center" textRotation="90" wrapText="1"/>
    </xf>
    <xf numFmtId="0" fontId="45" fillId="0" borderId="53" xfId="3" applyFont="1" applyBorder="1" applyAlignment="1">
      <alignment horizontal="center" vertical="center" textRotation="90" wrapText="1"/>
    </xf>
    <xf numFmtId="0" fontId="45" fillId="0" borderId="54" xfId="3" applyFont="1" applyBorder="1" applyAlignment="1">
      <alignment horizontal="center" vertical="center" textRotation="90" wrapText="1"/>
    </xf>
    <xf numFmtId="0" fontId="45" fillId="0" borderId="57" xfId="3" applyFont="1" applyBorder="1" applyAlignment="1">
      <alignment horizontal="center" vertical="center" textRotation="90" wrapText="1"/>
    </xf>
    <xf numFmtId="0" fontId="46" fillId="0" borderId="53" xfId="3" applyFont="1" applyBorder="1" applyAlignment="1">
      <alignment horizontal="center" vertical="center" textRotation="90"/>
    </xf>
    <xf numFmtId="0" fontId="46" fillId="0" borderId="54" xfId="3" applyFont="1" applyBorder="1" applyAlignment="1">
      <alignment horizontal="center" vertical="center" textRotation="90"/>
    </xf>
    <xf numFmtId="0" fontId="46" fillId="0" borderId="57" xfId="3" applyFont="1" applyBorder="1" applyAlignment="1">
      <alignment horizontal="center" vertical="center" textRotation="90"/>
    </xf>
    <xf numFmtId="0" fontId="10" fillId="0" borderId="3" xfId="3" applyFont="1" applyBorder="1" applyAlignment="1">
      <alignment horizontal="center" vertical="center"/>
    </xf>
    <xf numFmtId="0" fontId="10" fillId="0" borderId="15" xfId="3" applyFont="1" applyBorder="1" applyAlignment="1">
      <alignment horizontal="center" textRotation="90"/>
    </xf>
    <xf numFmtId="0" fontId="10" fillId="0" borderId="16" xfId="3" applyFont="1" applyBorder="1" applyAlignment="1">
      <alignment horizontal="center" textRotation="90"/>
    </xf>
    <xf numFmtId="0" fontId="10" fillId="0" borderId="55" xfId="3" applyFont="1" applyBorder="1" applyAlignment="1">
      <alignment horizontal="center" textRotation="90"/>
    </xf>
    <xf numFmtId="0" fontId="10" fillId="0" borderId="14" xfId="3" applyFont="1" applyBorder="1" applyAlignment="1">
      <alignment horizontal="center" textRotation="90"/>
    </xf>
    <xf numFmtId="0" fontId="10" fillId="0" borderId="9" xfId="3" applyFont="1" applyBorder="1" applyAlignment="1">
      <alignment horizontal="center" textRotation="90"/>
    </xf>
    <xf numFmtId="0" fontId="10" fillId="0" borderId="56" xfId="3" applyFont="1" applyBorder="1" applyAlignment="1">
      <alignment horizontal="center" textRotation="90"/>
    </xf>
    <xf numFmtId="0" fontId="45" fillId="0" borderId="14" xfId="3" applyFont="1" applyBorder="1" applyAlignment="1">
      <alignment horizontal="center" vertical="center" wrapText="1"/>
    </xf>
    <xf numFmtId="0" fontId="45" fillId="0" borderId="9" xfId="3" applyFont="1" applyBorder="1" applyAlignment="1">
      <alignment horizontal="center" vertical="center" wrapText="1"/>
    </xf>
    <xf numFmtId="0" fontId="45" fillId="0" borderId="4" xfId="3" applyFont="1" applyBorder="1" applyAlignment="1">
      <alignment horizontal="center" vertical="center" wrapText="1"/>
    </xf>
    <xf numFmtId="0" fontId="43" fillId="7" borderId="18" xfId="3" applyFont="1" applyFill="1" applyBorder="1" applyAlignment="1">
      <alignment horizontal="center" vertical="center"/>
    </xf>
    <xf numFmtId="0" fontId="43" fillId="7" borderId="13" xfId="3" applyFont="1" applyFill="1" applyBorder="1" applyAlignment="1">
      <alignment horizontal="center" vertical="center"/>
    </xf>
    <xf numFmtId="0" fontId="43" fillId="7" borderId="44" xfId="3" applyFont="1" applyFill="1" applyBorder="1" applyAlignment="1">
      <alignment horizontal="center" vertical="center"/>
    </xf>
    <xf numFmtId="0" fontId="43" fillId="7" borderId="51" xfId="3" applyFont="1" applyFill="1" applyBorder="1" applyAlignment="1">
      <alignment horizontal="center" vertical="center"/>
    </xf>
    <xf numFmtId="0" fontId="43" fillId="7" borderId="52" xfId="3" applyFont="1" applyFill="1" applyBorder="1" applyAlignment="1">
      <alignment horizontal="center" vertical="center"/>
    </xf>
    <xf numFmtId="0" fontId="43" fillId="7" borderId="5" xfId="3" applyFont="1" applyFill="1" applyBorder="1" applyAlignment="1">
      <alignment horizontal="center" vertical="center"/>
    </xf>
  </cellXfs>
  <cellStyles count="13">
    <cellStyle name="Hypertextové prepojenie 2" xfId="1" xr:uid="{00000000-0005-0000-0000-000000000000}"/>
    <cellStyle name="Hypertextové prepojenie 2 2" xfId="2" xr:uid="{00000000-0005-0000-0000-000001000000}"/>
    <cellStyle name="Normálna" xfId="0" builtinId="0"/>
    <cellStyle name="Normálna 2" xfId="12" xr:uid="{00000000-0005-0000-0000-000003000000}"/>
    <cellStyle name="Normálna 2 2" xfId="7" xr:uid="{00000000-0005-0000-0000-000004000000}"/>
    <cellStyle name="normálne 2 2" xfId="4" xr:uid="{00000000-0005-0000-0000-000005000000}"/>
    <cellStyle name="normálne 2 3" xfId="5" xr:uid="{00000000-0005-0000-0000-000006000000}"/>
    <cellStyle name="Normálne 3" xfId="6" xr:uid="{00000000-0005-0000-0000-000007000000}"/>
    <cellStyle name="Normálne 3 2" xfId="8" xr:uid="{00000000-0005-0000-0000-000008000000}"/>
    <cellStyle name="Normálne 3 2 2" xfId="11" xr:uid="{00000000-0005-0000-0000-000009000000}"/>
    <cellStyle name="normálne_! Pohár SPZ CS 2010" xfId="9" xr:uid="{00000000-0005-0000-0000-00000A000000}"/>
    <cellStyle name="normálne_!2009 Pohár SPZ CS 100" xfId="3" xr:uid="{00000000-0005-0000-0000-00000B000000}"/>
    <cellStyle name="Percentá" xfId="10" builtinId="5"/>
  </cellStyles>
  <dxfs count="178">
    <dxf>
      <font>
        <b/>
        <i/>
        <color rgb="FF663300"/>
      </font>
    </dxf>
    <dxf>
      <font>
        <b/>
        <i/>
        <color rgb="FF0070C0"/>
      </font>
    </dxf>
    <dxf>
      <font>
        <b/>
        <i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9C0006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00B05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00B05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9C0006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9C0006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 val="0"/>
        <i val="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</font>
    </dxf>
    <dxf>
      <font>
        <b/>
        <i/>
        <color rgb="FF663300"/>
      </font>
    </dxf>
    <dxf>
      <font>
        <b/>
        <i/>
        <color rgb="FFFF9900"/>
      </font>
    </dxf>
    <dxf>
      <font>
        <b/>
        <i/>
        <color auto="1"/>
      </font>
    </dxf>
    <dxf>
      <font>
        <b/>
        <i/>
        <color rgb="FF0070C0"/>
      </font>
    </dxf>
    <dxf>
      <font>
        <b/>
        <i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9C0006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 val="0"/>
        <i val="0"/>
      </font>
    </dxf>
    <dxf>
      <font>
        <b val="0"/>
        <i val="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00B05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 val="0"/>
        <i val="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 val="0"/>
        <i val="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9C0006"/>
      </font>
    </dxf>
    <dxf>
      <font>
        <b/>
        <i val="0"/>
        <color rgb="FF0070C0"/>
      </font>
    </dxf>
    <dxf>
      <font>
        <b val="0"/>
        <i val="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color rgb="FF9C0006"/>
      </font>
    </dxf>
    <dxf>
      <font>
        <b/>
        <i val="0"/>
        <color rgb="FF00B05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 val="0"/>
        <i val="0"/>
      </font>
    </dxf>
    <dxf>
      <font>
        <b val="0"/>
        <i val="0"/>
      </font>
    </dxf>
    <dxf>
      <font>
        <b/>
        <i val="0"/>
        <color rgb="FF0070C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9C0006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8BF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221796</xdr:colOff>
      <xdr:row>1</xdr:row>
      <xdr:rowOff>55789</xdr:rowOff>
    </xdr:from>
    <xdr:ext cx="1506311" cy="1790700"/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6" y="436789"/>
          <a:ext cx="1506311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619125</xdr:colOff>
      <xdr:row>1</xdr:row>
      <xdr:rowOff>63500</xdr:rowOff>
    </xdr:from>
    <xdr:ext cx="1476375" cy="1792379"/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61446" y="444500"/>
          <a:ext cx="1476375" cy="1792379"/>
        </a:xfrm>
        <a:prstGeom prst="rect">
          <a:avLst/>
        </a:prstGeom>
      </xdr:spPr>
    </xdr:pic>
    <xdr:clientData/>
  </xdr:oneCellAnchor>
  <xdr:twoCellAnchor editAs="oneCell">
    <xdr:from>
      <xdr:col>0</xdr:col>
      <xdr:colOff>217715</xdr:colOff>
      <xdr:row>72</xdr:row>
      <xdr:rowOff>24727</xdr:rowOff>
    </xdr:from>
    <xdr:to>
      <xdr:col>1</xdr:col>
      <xdr:colOff>784936</xdr:colOff>
      <xdr:row>78</xdr:row>
      <xdr:rowOff>98754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2CC5C0CD-3C1D-4939-A72A-B9DFD39DF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5" y="27116548"/>
          <a:ext cx="1315614" cy="1625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931916</xdr:colOff>
      <xdr:row>71</xdr:row>
      <xdr:rowOff>225295</xdr:rowOff>
    </xdr:from>
    <xdr:to>
      <xdr:col>3</xdr:col>
      <xdr:colOff>256398</xdr:colOff>
      <xdr:row>75</xdr:row>
      <xdr:rowOff>139471</xdr:rowOff>
    </xdr:to>
    <xdr:pic>
      <xdr:nvPicPr>
        <xdr:cNvPr id="5" name="Obrázok 1" descr="Obrázok, na ktorom je text, písmo, logo, grafika&#10;&#10;Obsah vygenerovaný umelou inteligenciou môže byť nesprávny.">
          <a:extLst>
            <a:ext uri="{FF2B5EF4-FFF2-40B4-BE49-F238E27FC236}">
              <a16:creationId xmlns:a16="http://schemas.microsoft.com/office/drawing/2014/main" id="{1A2967A6-FAEF-4621-BD11-AD5B2523D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309" y="27085795"/>
          <a:ext cx="4304696" cy="853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903961</xdr:colOff>
      <xdr:row>75</xdr:row>
      <xdr:rowOff>201754</xdr:rowOff>
    </xdr:from>
    <xdr:to>
      <xdr:col>3</xdr:col>
      <xdr:colOff>411539</xdr:colOff>
      <xdr:row>77</xdr:row>
      <xdr:rowOff>186457</xdr:rowOff>
    </xdr:to>
    <xdr:pic>
      <xdr:nvPicPr>
        <xdr:cNvPr id="6" name="Obrázok 1" descr="logo_bellot">
          <a:extLst>
            <a:ext uri="{FF2B5EF4-FFF2-40B4-BE49-F238E27FC236}">
              <a16:creationId xmlns:a16="http://schemas.microsoft.com/office/drawing/2014/main" id="{D9F9ECE9-CB3D-42E8-9BE3-6E33A5F53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098" b="22449"/>
        <a:stretch>
          <a:fillRect/>
        </a:stretch>
      </xdr:blipFill>
      <xdr:spPr bwMode="auto">
        <a:xfrm>
          <a:off x="1652354" y="28001147"/>
          <a:ext cx="4487792" cy="59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558009</xdr:colOff>
      <xdr:row>71</xdr:row>
      <xdr:rowOff>176893</xdr:rowOff>
    </xdr:from>
    <xdr:to>
      <xdr:col>6</xdr:col>
      <xdr:colOff>511325</xdr:colOff>
      <xdr:row>75</xdr:row>
      <xdr:rowOff>62766</xdr:rowOff>
    </xdr:to>
    <xdr:pic>
      <xdr:nvPicPr>
        <xdr:cNvPr id="7" name="Obrázok 2" descr="Obrázok, na ktorom je písmo, text, grafika, snímka obrazovky&#10;&#10;Obsah vygenerovaný umelou inteligenciou môže byť nesprávny.">
          <a:extLst>
            <a:ext uri="{FF2B5EF4-FFF2-40B4-BE49-F238E27FC236}">
              <a16:creationId xmlns:a16="http://schemas.microsoft.com/office/drawing/2014/main" id="{F1901C78-BC77-4033-940A-78B874198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616" y="27037393"/>
          <a:ext cx="3123780" cy="824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620570</xdr:colOff>
      <xdr:row>75</xdr:row>
      <xdr:rowOff>213693</xdr:rowOff>
    </xdr:from>
    <xdr:to>
      <xdr:col>5</xdr:col>
      <xdr:colOff>136282</xdr:colOff>
      <xdr:row>77</xdr:row>
      <xdr:rowOff>187011</xdr:rowOff>
    </xdr:to>
    <xdr:pic>
      <xdr:nvPicPr>
        <xdr:cNvPr id="8" name="Obrázok 7" descr="Obrázok, na ktorom je písmo, logo, grafika, biely&#10;&#10;Obsah vygenerovaný umelou inteligenciou môže byť nesprávny.">
          <a:extLst>
            <a:ext uri="{FF2B5EF4-FFF2-40B4-BE49-F238E27FC236}">
              <a16:creationId xmlns:a16="http://schemas.microsoft.com/office/drawing/2014/main" id="{FB7CAAE5-7651-4436-8429-BB07293B8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177" y="28013086"/>
          <a:ext cx="1611212" cy="585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139546</xdr:colOff>
      <xdr:row>75</xdr:row>
      <xdr:rowOff>105832</xdr:rowOff>
    </xdr:from>
    <xdr:to>
      <xdr:col>6</xdr:col>
      <xdr:colOff>735349</xdr:colOff>
      <xdr:row>77</xdr:row>
      <xdr:rowOff>181427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5E57220-869A-41FC-85EC-338461088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3653" y="27905225"/>
          <a:ext cx="1670767" cy="6879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192406</xdr:colOff>
      <xdr:row>46</xdr:row>
      <xdr:rowOff>209550</xdr:rowOff>
    </xdr:from>
    <xdr:ext cx="45719" cy="1740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flipH="1">
          <a:off x="7031356" y="141636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twoCellAnchor editAs="oneCell">
    <xdr:from>
      <xdr:col>0</xdr:col>
      <xdr:colOff>85726</xdr:colOff>
      <xdr:row>0</xdr:row>
      <xdr:rowOff>114300</xdr:rowOff>
    </xdr:from>
    <xdr:to>
      <xdr:col>2</xdr:col>
      <xdr:colOff>1114426</xdr:colOff>
      <xdr:row>8</xdr:row>
      <xdr:rowOff>178316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14300"/>
          <a:ext cx="1847850" cy="2226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438150</xdr:colOff>
      <xdr:row>0</xdr:row>
      <xdr:rowOff>123825</xdr:rowOff>
    </xdr:from>
    <xdr:to>
      <xdr:col>13</xdr:col>
      <xdr:colOff>523875</xdr:colOff>
      <xdr:row>8</xdr:row>
      <xdr:rowOff>187841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23825"/>
          <a:ext cx="1847850" cy="2226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192406</xdr:colOff>
      <xdr:row>46</xdr:row>
      <xdr:rowOff>209550</xdr:rowOff>
    </xdr:from>
    <xdr:ext cx="45719" cy="174072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 flipH="1">
          <a:off x="7688581" y="141636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9</xdr:col>
      <xdr:colOff>192406</xdr:colOff>
      <xdr:row>46</xdr:row>
      <xdr:rowOff>209550</xdr:rowOff>
    </xdr:from>
    <xdr:ext cx="45719" cy="174072"/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 flipH="1">
          <a:off x="7688581" y="141636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twoCellAnchor editAs="oneCell">
    <xdr:from>
      <xdr:col>0</xdr:col>
      <xdr:colOff>452438</xdr:colOff>
      <xdr:row>58</xdr:row>
      <xdr:rowOff>19626</xdr:rowOff>
    </xdr:from>
    <xdr:to>
      <xdr:col>2</xdr:col>
      <xdr:colOff>946521</xdr:colOff>
      <xdr:row>67</xdr:row>
      <xdr:rowOff>144680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5DD1C5F1-5B97-41B0-85A3-1B9865023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17069376"/>
          <a:ext cx="1315614" cy="1625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1093501</xdr:colOff>
      <xdr:row>57</xdr:row>
      <xdr:rowOff>155560</xdr:rowOff>
    </xdr:from>
    <xdr:to>
      <xdr:col>7</xdr:col>
      <xdr:colOff>40384</xdr:colOff>
      <xdr:row>63</xdr:row>
      <xdr:rowOff>8504</xdr:rowOff>
    </xdr:to>
    <xdr:pic>
      <xdr:nvPicPr>
        <xdr:cNvPr id="8" name="Obrázok 1" descr="Obrázok, na ktorom je text, písmo, logo, grafika&#10;&#10;Obsah vygenerovaný umelou inteligenciou môže byť nesprávny.">
          <a:extLst>
            <a:ext uri="{FF2B5EF4-FFF2-40B4-BE49-F238E27FC236}">
              <a16:creationId xmlns:a16="http://schemas.microsoft.com/office/drawing/2014/main" id="{1C5256EE-DC8D-4D1C-BD45-B1CEBFB1D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5032" y="17038623"/>
          <a:ext cx="4304696" cy="853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1065546</xdr:colOff>
      <xdr:row>63</xdr:row>
      <xdr:rowOff>70787</xdr:rowOff>
    </xdr:from>
    <xdr:to>
      <xdr:col>7</xdr:col>
      <xdr:colOff>195525</xdr:colOff>
      <xdr:row>67</xdr:row>
      <xdr:rowOff>1061</xdr:rowOff>
    </xdr:to>
    <xdr:pic>
      <xdr:nvPicPr>
        <xdr:cNvPr id="9" name="Obrázok 1" descr="logo_bellot">
          <a:extLst>
            <a:ext uri="{FF2B5EF4-FFF2-40B4-BE49-F238E27FC236}">
              <a16:creationId xmlns:a16="http://schemas.microsoft.com/office/drawing/2014/main" id="{3BB6E5E9-BC29-4050-8A8E-6235365F2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098" b="22449"/>
        <a:stretch>
          <a:fillRect/>
        </a:stretch>
      </xdr:blipFill>
      <xdr:spPr bwMode="auto">
        <a:xfrm>
          <a:off x="1887077" y="17953975"/>
          <a:ext cx="4487792" cy="59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341995</xdr:colOff>
      <xdr:row>57</xdr:row>
      <xdr:rowOff>107158</xdr:rowOff>
    </xdr:from>
    <xdr:to>
      <xdr:col>12</xdr:col>
      <xdr:colOff>334431</xdr:colOff>
      <xdr:row>62</xdr:row>
      <xdr:rowOff>98487</xdr:rowOff>
    </xdr:to>
    <xdr:pic>
      <xdr:nvPicPr>
        <xdr:cNvPr id="10" name="Obrázok 2" descr="Obrázok, na ktorom je písmo, text, grafika, snímka obrazovky&#10;&#10;Obsah vygenerovaný umelou inteligenciou môže byť nesprávny.">
          <a:extLst>
            <a:ext uri="{FF2B5EF4-FFF2-40B4-BE49-F238E27FC236}">
              <a16:creationId xmlns:a16="http://schemas.microsoft.com/office/drawing/2014/main" id="{1C31ADE1-DE08-4F89-A4CC-4129BE85D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1339" y="16990221"/>
          <a:ext cx="3123780" cy="824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404556</xdr:colOff>
      <xdr:row>63</xdr:row>
      <xdr:rowOff>82726</xdr:rowOff>
    </xdr:from>
    <xdr:to>
      <xdr:col>10</xdr:col>
      <xdr:colOff>51237</xdr:colOff>
      <xdr:row>67</xdr:row>
      <xdr:rowOff>1615</xdr:rowOff>
    </xdr:to>
    <xdr:pic>
      <xdr:nvPicPr>
        <xdr:cNvPr id="11" name="Obrázok 10" descr="Obrázok, na ktorom je písmo, logo, grafika, biely&#10;&#10;Obsah vygenerovaný umelou inteligenciou môže byť nesprávny.">
          <a:extLst>
            <a:ext uri="{FF2B5EF4-FFF2-40B4-BE49-F238E27FC236}">
              <a16:creationId xmlns:a16="http://schemas.microsoft.com/office/drawing/2014/main" id="{8ADCF57C-0348-429E-B91D-B0E9BC122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3900" y="17965914"/>
          <a:ext cx="1611212" cy="585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54501</xdr:colOff>
      <xdr:row>62</xdr:row>
      <xdr:rowOff>141553</xdr:rowOff>
    </xdr:from>
    <xdr:to>
      <xdr:col>12</xdr:col>
      <xdr:colOff>558455</xdr:colOff>
      <xdr:row>66</xdr:row>
      <xdr:rowOff>162719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A0CD8D91-2E28-4F47-8226-1A9428ED7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8376" y="17858053"/>
          <a:ext cx="1670767" cy="6879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1323975</xdr:colOff>
      <xdr:row>1</xdr:row>
      <xdr:rowOff>28575</xdr:rowOff>
    </xdr:from>
    <xdr:ext cx="1578882" cy="1790700"/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409575"/>
          <a:ext cx="1578882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619125</xdr:colOff>
      <xdr:row>1</xdr:row>
      <xdr:rowOff>63500</xdr:rowOff>
    </xdr:from>
    <xdr:ext cx="1574465" cy="1792379"/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68250" y="444500"/>
          <a:ext cx="1574465" cy="179237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1323975</xdr:colOff>
      <xdr:row>1</xdr:row>
      <xdr:rowOff>28575</xdr:rowOff>
    </xdr:from>
    <xdr:ext cx="1578882" cy="1790700"/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409575"/>
          <a:ext cx="1578882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619125</xdr:colOff>
      <xdr:row>1</xdr:row>
      <xdr:rowOff>63500</xdr:rowOff>
    </xdr:from>
    <xdr:ext cx="1574465" cy="1792379"/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20750" y="444500"/>
          <a:ext cx="1574465" cy="179237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1323975</xdr:colOff>
      <xdr:row>1</xdr:row>
      <xdr:rowOff>28575</xdr:rowOff>
    </xdr:from>
    <xdr:ext cx="1578882" cy="1790700"/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409575"/>
          <a:ext cx="1578882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619125</xdr:colOff>
      <xdr:row>1</xdr:row>
      <xdr:rowOff>63500</xdr:rowOff>
    </xdr:from>
    <xdr:ext cx="1574465" cy="1792379"/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16000" y="444500"/>
          <a:ext cx="1574465" cy="179237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O90"/>
  <sheetViews>
    <sheetView tabSelected="1" zoomScale="70" zoomScaleNormal="70" workbookViewId="0">
      <pane ySplit="11" topLeftCell="A12" activePane="bottomLeft" state="frozen"/>
      <selection activeCell="A5" sqref="A5:M5"/>
      <selection pane="bottomLeft" activeCell="A4" sqref="A4:L4"/>
    </sheetView>
  </sheetViews>
  <sheetFormatPr defaultRowHeight="18" x14ac:dyDescent="0.25"/>
  <cols>
    <col min="1" max="1" width="11.28515625" style="1" customWidth="1"/>
    <col min="2" max="2" width="43" style="5" bestFit="1" customWidth="1"/>
    <col min="3" max="3" width="31.7109375" style="6" customWidth="1"/>
    <col min="4" max="5" width="15.7109375" style="1" customWidth="1"/>
    <col min="6" max="6" width="16.140625" style="1" customWidth="1"/>
    <col min="7" max="9" width="15.7109375" style="1" customWidth="1"/>
    <col min="10" max="10" width="21.42578125" style="1" customWidth="1"/>
    <col min="11" max="11" width="14.28515625" style="1" bestFit="1" customWidth="1"/>
    <col min="12" max="12" width="0.7109375" style="7" customWidth="1"/>
    <col min="13" max="255" width="9.140625" style="1"/>
    <col min="256" max="256" width="11.28515625" style="1" customWidth="1"/>
    <col min="257" max="257" width="43" style="1" bestFit="1" customWidth="1"/>
    <col min="258" max="258" width="25.42578125" style="1" customWidth="1"/>
    <col min="259" max="264" width="15.7109375" style="1" customWidth="1"/>
    <col min="265" max="265" width="23.28515625" style="1" customWidth="1"/>
    <col min="266" max="266" width="14.28515625" style="1" bestFit="1" customWidth="1"/>
    <col min="267" max="268" width="21.5703125" style="1" customWidth="1"/>
    <col min="269" max="511" width="9.140625" style="1"/>
    <col min="512" max="512" width="11.28515625" style="1" customWidth="1"/>
    <col min="513" max="513" width="43" style="1" bestFit="1" customWidth="1"/>
    <col min="514" max="514" width="25.42578125" style="1" customWidth="1"/>
    <col min="515" max="520" width="15.7109375" style="1" customWidth="1"/>
    <col min="521" max="521" width="23.28515625" style="1" customWidth="1"/>
    <col min="522" max="522" width="14.28515625" style="1" bestFit="1" customWidth="1"/>
    <col min="523" max="524" width="21.5703125" style="1" customWidth="1"/>
    <col min="525" max="767" width="9.140625" style="1"/>
    <col min="768" max="768" width="11.28515625" style="1" customWidth="1"/>
    <col min="769" max="769" width="43" style="1" bestFit="1" customWidth="1"/>
    <col min="770" max="770" width="25.42578125" style="1" customWidth="1"/>
    <col min="771" max="776" width="15.7109375" style="1" customWidth="1"/>
    <col min="777" max="777" width="23.28515625" style="1" customWidth="1"/>
    <col min="778" max="778" width="14.28515625" style="1" bestFit="1" customWidth="1"/>
    <col min="779" max="780" width="21.5703125" style="1" customWidth="1"/>
    <col min="781" max="1023" width="9.140625" style="1"/>
    <col min="1024" max="1024" width="11.28515625" style="1" customWidth="1"/>
    <col min="1025" max="1025" width="43" style="1" bestFit="1" customWidth="1"/>
    <col min="1026" max="1026" width="25.42578125" style="1" customWidth="1"/>
    <col min="1027" max="1032" width="15.7109375" style="1" customWidth="1"/>
    <col min="1033" max="1033" width="23.28515625" style="1" customWidth="1"/>
    <col min="1034" max="1034" width="14.28515625" style="1" bestFit="1" customWidth="1"/>
    <col min="1035" max="1036" width="21.5703125" style="1" customWidth="1"/>
    <col min="1037" max="1279" width="9.140625" style="1"/>
    <col min="1280" max="1280" width="11.28515625" style="1" customWidth="1"/>
    <col min="1281" max="1281" width="43" style="1" bestFit="1" customWidth="1"/>
    <col min="1282" max="1282" width="25.42578125" style="1" customWidth="1"/>
    <col min="1283" max="1288" width="15.7109375" style="1" customWidth="1"/>
    <col min="1289" max="1289" width="23.28515625" style="1" customWidth="1"/>
    <col min="1290" max="1290" width="14.28515625" style="1" bestFit="1" customWidth="1"/>
    <col min="1291" max="1292" width="21.5703125" style="1" customWidth="1"/>
    <col min="1293" max="1535" width="9.140625" style="1"/>
    <col min="1536" max="1536" width="11.28515625" style="1" customWidth="1"/>
    <col min="1537" max="1537" width="43" style="1" bestFit="1" customWidth="1"/>
    <col min="1538" max="1538" width="25.42578125" style="1" customWidth="1"/>
    <col min="1539" max="1544" width="15.7109375" style="1" customWidth="1"/>
    <col min="1545" max="1545" width="23.28515625" style="1" customWidth="1"/>
    <col min="1546" max="1546" width="14.28515625" style="1" bestFit="1" customWidth="1"/>
    <col min="1547" max="1548" width="21.5703125" style="1" customWidth="1"/>
    <col min="1549" max="1791" width="9.140625" style="1"/>
    <col min="1792" max="1792" width="11.28515625" style="1" customWidth="1"/>
    <col min="1793" max="1793" width="43" style="1" bestFit="1" customWidth="1"/>
    <col min="1794" max="1794" width="25.42578125" style="1" customWidth="1"/>
    <col min="1795" max="1800" width="15.7109375" style="1" customWidth="1"/>
    <col min="1801" max="1801" width="23.28515625" style="1" customWidth="1"/>
    <col min="1802" max="1802" width="14.28515625" style="1" bestFit="1" customWidth="1"/>
    <col min="1803" max="1804" width="21.5703125" style="1" customWidth="1"/>
    <col min="1805" max="2047" width="9.140625" style="1"/>
    <col min="2048" max="2048" width="11.28515625" style="1" customWidth="1"/>
    <col min="2049" max="2049" width="43" style="1" bestFit="1" customWidth="1"/>
    <col min="2050" max="2050" width="25.42578125" style="1" customWidth="1"/>
    <col min="2051" max="2056" width="15.7109375" style="1" customWidth="1"/>
    <col min="2057" max="2057" width="23.28515625" style="1" customWidth="1"/>
    <col min="2058" max="2058" width="14.28515625" style="1" bestFit="1" customWidth="1"/>
    <col min="2059" max="2060" width="21.5703125" style="1" customWidth="1"/>
    <col min="2061" max="2303" width="9.140625" style="1"/>
    <col min="2304" max="2304" width="11.28515625" style="1" customWidth="1"/>
    <col min="2305" max="2305" width="43" style="1" bestFit="1" customWidth="1"/>
    <col min="2306" max="2306" width="25.42578125" style="1" customWidth="1"/>
    <col min="2307" max="2312" width="15.7109375" style="1" customWidth="1"/>
    <col min="2313" max="2313" width="23.28515625" style="1" customWidth="1"/>
    <col min="2314" max="2314" width="14.28515625" style="1" bestFit="1" customWidth="1"/>
    <col min="2315" max="2316" width="21.5703125" style="1" customWidth="1"/>
    <col min="2317" max="2559" width="9.140625" style="1"/>
    <col min="2560" max="2560" width="11.28515625" style="1" customWidth="1"/>
    <col min="2561" max="2561" width="43" style="1" bestFit="1" customWidth="1"/>
    <col min="2562" max="2562" width="25.42578125" style="1" customWidth="1"/>
    <col min="2563" max="2568" width="15.7109375" style="1" customWidth="1"/>
    <col min="2569" max="2569" width="23.28515625" style="1" customWidth="1"/>
    <col min="2570" max="2570" width="14.28515625" style="1" bestFit="1" customWidth="1"/>
    <col min="2571" max="2572" width="21.5703125" style="1" customWidth="1"/>
    <col min="2573" max="2815" width="9.140625" style="1"/>
    <col min="2816" max="2816" width="11.28515625" style="1" customWidth="1"/>
    <col min="2817" max="2817" width="43" style="1" bestFit="1" customWidth="1"/>
    <col min="2818" max="2818" width="25.42578125" style="1" customWidth="1"/>
    <col min="2819" max="2824" width="15.7109375" style="1" customWidth="1"/>
    <col min="2825" max="2825" width="23.28515625" style="1" customWidth="1"/>
    <col min="2826" max="2826" width="14.28515625" style="1" bestFit="1" customWidth="1"/>
    <col min="2827" max="2828" width="21.5703125" style="1" customWidth="1"/>
    <col min="2829" max="3071" width="9.140625" style="1"/>
    <col min="3072" max="3072" width="11.28515625" style="1" customWidth="1"/>
    <col min="3073" max="3073" width="43" style="1" bestFit="1" customWidth="1"/>
    <col min="3074" max="3074" width="25.42578125" style="1" customWidth="1"/>
    <col min="3075" max="3080" width="15.7109375" style="1" customWidth="1"/>
    <col min="3081" max="3081" width="23.28515625" style="1" customWidth="1"/>
    <col min="3082" max="3082" width="14.28515625" style="1" bestFit="1" customWidth="1"/>
    <col min="3083" max="3084" width="21.5703125" style="1" customWidth="1"/>
    <col min="3085" max="3327" width="9.140625" style="1"/>
    <col min="3328" max="3328" width="11.28515625" style="1" customWidth="1"/>
    <col min="3329" max="3329" width="43" style="1" bestFit="1" customWidth="1"/>
    <col min="3330" max="3330" width="25.42578125" style="1" customWidth="1"/>
    <col min="3331" max="3336" width="15.7109375" style="1" customWidth="1"/>
    <col min="3337" max="3337" width="23.28515625" style="1" customWidth="1"/>
    <col min="3338" max="3338" width="14.28515625" style="1" bestFit="1" customWidth="1"/>
    <col min="3339" max="3340" width="21.5703125" style="1" customWidth="1"/>
    <col min="3341" max="3583" width="9.140625" style="1"/>
    <col min="3584" max="3584" width="11.28515625" style="1" customWidth="1"/>
    <col min="3585" max="3585" width="43" style="1" bestFit="1" customWidth="1"/>
    <col min="3586" max="3586" width="25.42578125" style="1" customWidth="1"/>
    <col min="3587" max="3592" width="15.7109375" style="1" customWidth="1"/>
    <col min="3593" max="3593" width="23.28515625" style="1" customWidth="1"/>
    <col min="3594" max="3594" width="14.28515625" style="1" bestFit="1" customWidth="1"/>
    <col min="3595" max="3596" width="21.5703125" style="1" customWidth="1"/>
    <col min="3597" max="3839" width="9.140625" style="1"/>
    <col min="3840" max="3840" width="11.28515625" style="1" customWidth="1"/>
    <col min="3841" max="3841" width="43" style="1" bestFit="1" customWidth="1"/>
    <col min="3842" max="3842" width="25.42578125" style="1" customWidth="1"/>
    <col min="3843" max="3848" width="15.7109375" style="1" customWidth="1"/>
    <col min="3849" max="3849" width="23.28515625" style="1" customWidth="1"/>
    <col min="3850" max="3850" width="14.28515625" style="1" bestFit="1" customWidth="1"/>
    <col min="3851" max="3852" width="21.5703125" style="1" customWidth="1"/>
    <col min="3853" max="4095" width="9.140625" style="1"/>
    <col min="4096" max="4096" width="11.28515625" style="1" customWidth="1"/>
    <col min="4097" max="4097" width="43" style="1" bestFit="1" customWidth="1"/>
    <col min="4098" max="4098" width="25.42578125" style="1" customWidth="1"/>
    <col min="4099" max="4104" width="15.7109375" style="1" customWidth="1"/>
    <col min="4105" max="4105" width="23.28515625" style="1" customWidth="1"/>
    <col min="4106" max="4106" width="14.28515625" style="1" bestFit="1" customWidth="1"/>
    <col min="4107" max="4108" width="21.5703125" style="1" customWidth="1"/>
    <col min="4109" max="4351" width="9.140625" style="1"/>
    <col min="4352" max="4352" width="11.28515625" style="1" customWidth="1"/>
    <col min="4353" max="4353" width="43" style="1" bestFit="1" customWidth="1"/>
    <col min="4354" max="4354" width="25.42578125" style="1" customWidth="1"/>
    <col min="4355" max="4360" width="15.7109375" style="1" customWidth="1"/>
    <col min="4361" max="4361" width="23.28515625" style="1" customWidth="1"/>
    <col min="4362" max="4362" width="14.28515625" style="1" bestFit="1" customWidth="1"/>
    <col min="4363" max="4364" width="21.5703125" style="1" customWidth="1"/>
    <col min="4365" max="4607" width="9.140625" style="1"/>
    <col min="4608" max="4608" width="11.28515625" style="1" customWidth="1"/>
    <col min="4609" max="4609" width="43" style="1" bestFit="1" customWidth="1"/>
    <col min="4610" max="4610" width="25.42578125" style="1" customWidth="1"/>
    <col min="4611" max="4616" width="15.7109375" style="1" customWidth="1"/>
    <col min="4617" max="4617" width="23.28515625" style="1" customWidth="1"/>
    <col min="4618" max="4618" width="14.28515625" style="1" bestFit="1" customWidth="1"/>
    <col min="4619" max="4620" width="21.5703125" style="1" customWidth="1"/>
    <col min="4621" max="4863" width="9.140625" style="1"/>
    <col min="4864" max="4864" width="11.28515625" style="1" customWidth="1"/>
    <col min="4865" max="4865" width="43" style="1" bestFit="1" customWidth="1"/>
    <col min="4866" max="4866" width="25.42578125" style="1" customWidth="1"/>
    <col min="4867" max="4872" width="15.7109375" style="1" customWidth="1"/>
    <col min="4873" max="4873" width="23.28515625" style="1" customWidth="1"/>
    <col min="4874" max="4874" width="14.28515625" style="1" bestFit="1" customWidth="1"/>
    <col min="4875" max="4876" width="21.5703125" style="1" customWidth="1"/>
    <col min="4877" max="5119" width="9.140625" style="1"/>
    <col min="5120" max="5120" width="11.28515625" style="1" customWidth="1"/>
    <col min="5121" max="5121" width="43" style="1" bestFit="1" customWidth="1"/>
    <col min="5122" max="5122" width="25.42578125" style="1" customWidth="1"/>
    <col min="5123" max="5128" width="15.7109375" style="1" customWidth="1"/>
    <col min="5129" max="5129" width="23.28515625" style="1" customWidth="1"/>
    <col min="5130" max="5130" width="14.28515625" style="1" bestFit="1" customWidth="1"/>
    <col min="5131" max="5132" width="21.5703125" style="1" customWidth="1"/>
    <col min="5133" max="5375" width="9.140625" style="1"/>
    <col min="5376" max="5376" width="11.28515625" style="1" customWidth="1"/>
    <col min="5377" max="5377" width="43" style="1" bestFit="1" customWidth="1"/>
    <col min="5378" max="5378" width="25.42578125" style="1" customWidth="1"/>
    <col min="5379" max="5384" width="15.7109375" style="1" customWidth="1"/>
    <col min="5385" max="5385" width="23.28515625" style="1" customWidth="1"/>
    <col min="5386" max="5386" width="14.28515625" style="1" bestFit="1" customWidth="1"/>
    <col min="5387" max="5388" width="21.5703125" style="1" customWidth="1"/>
    <col min="5389" max="5631" width="9.140625" style="1"/>
    <col min="5632" max="5632" width="11.28515625" style="1" customWidth="1"/>
    <col min="5633" max="5633" width="43" style="1" bestFit="1" customWidth="1"/>
    <col min="5634" max="5634" width="25.42578125" style="1" customWidth="1"/>
    <col min="5635" max="5640" width="15.7109375" style="1" customWidth="1"/>
    <col min="5641" max="5641" width="23.28515625" style="1" customWidth="1"/>
    <col min="5642" max="5642" width="14.28515625" style="1" bestFit="1" customWidth="1"/>
    <col min="5643" max="5644" width="21.5703125" style="1" customWidth="1"/>
    <col min="5645" max="5887" width="9.140625" style="1"/>
    <col min="5888" max="5888" width="11.28515625" style="1" customWidth="1"/>
    <col min="5889" max="5889" width="43" style="1" bestFit="1" customWidth="1"/>
    <col min="5890" max="5890" width="25.42578125" style="1" customWidth="1"/>
    <col min="5891" max="5896" width="15.7109375" style="1" customWidth="1"/>
    <col min="5897" max="5897" width="23.28515625" style="1" customWidth="1"/>
    <col min="5898" max="5898" width="14.28515625" style="1" bestFit="1" customWidth="1"/>
    <col min="5899" max="5900" width="21.5703125" style="1" customWidth="1"/>
    <col min="5901" max="6143" width="9.140625" style="1"/>
    <col min="6144" max="6144" width="11.28515625" style="1" customWidth="1"/>
    <col min="6145" max="6145" width="43" style="1" bestFit="1" customWidth="1"/>
    <col min="6146" max="6146" width="25.42578125" style="1" customWidth="1"/>
    <col min="6147" max="6152" width="15.7109375" style="1" customWidth="1"/>
    <col min="6153" max="6153" width="23.28515625" style="1" customWidth="1"/>
    <col min="6154" max="6154" width="14.28515625" style="1" bestFit="1" customWidth="1"/>
    <col min="6155" max="6156" width="21.5703125" style="1" customWidth="1"/>
    <col min="6157" max="6399" width="9.140625" style="1"/>
    <col min="6400" max="6400" width="11.28515625" style="1" customWidth="1"/>
    <col min="6401" max="6401" width="43" style="1" bestFit="1" customWidth="1"/>
    <col min="6402" max="6402" width="25.42578125" style="1" customWidth="1"/>
    <col min="6403" max="6408" width="15.7109375" style="1" customWidth="1"/>
    <col min="6409" max="6409" width="23.28515625" style="1" customWidth="1"/>
    <col min="6410" max="6410" width="14.28515625" style="1" bestFit="1" customWidth="1"/>
    <col min="6411" max="6412" width="21.5703125" style="1" customWidth="1"/>
    <col min="6413" max="6655" width="9.140625" style="1"/>
    <col min="6656" max="6656" width="11.28515625" style="1" customWidth="1"/>
    <col min="6657" max="6657" width="43" style="1" bestFit="1" customWidth="1"/>
    <col min="6658" max="6658" width="25.42578125" style="1" customWidth="1"/>
    <col min="6659" max="6664" width="15.7109375" style="1" customWidth="1"/>
    <col min="6665" max="6665" width="23.28515625" style="1" customWidth="1"/>
    <col min="6666" max="6666" width="14.28515625" style="1" bestFit="1" customWidth="1"/>
    <col min="6667" max="6668" width="21.5703125" style="1" customWidth="1"/>
    <col min="6669" max="6911" width="9.140625" style="1"/>
    <col min="6912" max="6912" width="11.28515625" style="1" customWidth="1"/>
    <col min="6913" max="6913" width="43" style="1" bestFit="1" customWidth="1"/>
    <col min="6914" max="6914" width="25.42578125" style="1" customWidth="1"/>
    <col min="6915" max="6920" width="15.7109375" style="1" customWidth="1"/>
    <col min="6921" max="6921" width="23.28515625" style="1" customWidth="1"/>
    <col min="6922" max="6922" width="14.28515625" style="1" bestFit="1" customWidth="1"/>
    <col min="6923" max="6924" width="21.5703125" style="1" customWidth="1"/>
    <col min="6925" max="7167" width="9.140625" style="1"/>
    <col min="7168" max="7168" width="11.28515625" style="1" customWidth="1"/>
    <col min="7169" max="7169" width="43" style="1" bestFit="1" customWidth="1"/>
    <col min="7170" max="7170" width="25.42578125" style="1" customWidth="1"/>
    <col min="7171" max="7176" width="15.7109375" style="1" customWidth="1"/>
    <col min="7177" max="7177" width="23.28515625" style="1" customWidth="1"/>
    <col min="7178" max="7178" width="14.28515625" style="1" bestFit="1" customWidth="1"/>
    <col min="7179" max="7180" width="21.5703125" style="1" customWidth="1"/>
    <col min="7181" max="7423" width="9.140625" style="1"/>
    <col min="7424" max="7424" width="11.28515625" style="1" customWidth="1"/>
    <col min="7425" max="7425" width="43" style="1" bestFit="1" customWidth="1"/>
    <col min="7426" max="7426" width="25.42578125" style="1" customWidth="1"/>
    <col min="7427" max="7432" width="15.7109375" style="1" customWidth="1"/>
    <col min="7433" max="7433" width="23.28515625" style="1" customWidth="1"/>
    <col min="7434" max="7434" width="14.28515625" style="1" bestFit="1" customWidth="1"/>
    <col min="7435" max="7436" width="21.5703125" style="1" customWidth="1"/>
    <col min="7437" max="7679" width="9.140625" style="1"/>
    <col min="7680" max="7680" width="11.28515625" style="1" customWidth="1"/>
    <col min="7681" max="7681" width="43" style="1" bestFit="1" customWidth="1"/>
    <col min="7682" max="7682" width="25.42578125" style="1" customWidth="1"/>
    <col min="7683" max="7688" width="15.7109375" style="1" customWidth="1"/>
    <col min="7689" max="7689" width="23.28515625" style="1" customWidth="1"/>
    <col min="7690" max="7690" width="14.28515625" style="1" bestFit="1" customWidth="1"/>
    <col min="7691" max="7692" width="21.5703125" style="1" customWidth="1"/>
    <col min="7693" max="7935" width="9.140625" style="1"/>
    <col min="7936" max="7936" width="11.28515625" style="1" customWidth="1"/>
    <col min="7937" max="7937" width="43" style="1" bestFit="1" customWidth="1"/>
    <col min="7938" max="7938" width="25.42578125" style="1" customWidth="1"/>
    <col min="7939" max="7944" width="15.7109375" style="1" customWidth="1"/>
    <col min="7945" max="7945" width="23.28515625" style="1" customWidth="1"/>
    <col min="7946" max="7946" width="14.28515625" style="1" bestFit="1" customWidth="1"/>
    <col min="7947" max="7948" width="21.5703125" style="1" customWidth="1"/>
    <col min="7949" max="8191" width="9.140625" style="1"/>
    <col min="8192" max="8192" width="11.28515625" style="1" customWidth="1"/>
    <col min="8193" max="8193" width="43" style="1" bestFit="1" customWidth="1"/>
    <col min="8194" max="8194" width="25.42578125" style="1" customWidth="1"/>
    <col min="8195" max="8200" width="15.7109375" style="1" customWidth="1"/>
    <col min="8201" max="8201" width="23.28515625" style="1" customWidth="1"/>
    <col min="8202" max="8202" width="14.28515625" style="1" bestFit="1" customWidth="1"/>
    <col min="8203" max="8204" width="21.5703125" style="1" customWidth="1"/>
    <col min="8205" max="8447" width="9.140625" style="1"/>
    <col min="8448" max="8448" width="11.28515625" style="1" customWidth="1"/>
    <col min="8449" max="8449" width="43" style="1" bestFit="1" customWidth="1"/>
    <col min="8450" max="8450" width="25.42578125" style="1" customWidth="1"/>
    <col min="8451" max="8456" width="15.7109375" style="1" customWidth="1"/>
    <col min="8457" max="8457" width="23.28515625" style="1" customWidth="1"/>
    <col min="8458" max="8458" width="14.28515625" style="1" bestFit="1" customWidth="1"/>
    <col min="8459" max="8460" width="21.5703125" style="1" customWidth="1"/>
    <col min="8461" max="8703" width="9.140625" style="1"/>
    <col min="8704" max="8704" width="11.28515625" style="1" customWidth="1"/>
    <col min="8705" max="8705" width="43" style="1" bestFit="1" customWidth="1"/>
    <col min="8706" max="8706" width="25.42578125" style="1" customWidth="1"/>
    <col min="8707" max="8712" width="15.7109375" style="1" customWidth="1"/>
    <col min="8713" max="8713" width="23.28515625" style="1" customWidth="1"/>
    <col min="8714" max="8714" width="14.28515625" style="1" bestFit="1" customWidth="1"/>
    <col min="8715" max="8716" width="21.5703125" style="1" customWidth="1"/>
    <col min="8717" max="8959" width="9.140625" style="1"/>
    <col min="8960" max="8960" width="11.28515625" style="1" customWidth="1"/>
    <col min="8961" max="8961" width="43" style="1" bestFit="1" customWidth="1"/>
    <col min="8962" max="8962" width="25.42578125" style="1" customWidth="1"/>
    <col min="8963" max="8968" width="15.7109375" style="1" customWidth="1"/>
    <col min="8969" max="8969" width="23.28515625" style="1" customWidth="1"/>
    <col min="8970" max="8970" width="14.28515625" style="1" bestFit="1" customWidth="1"/>
    <col min="8971" max="8972" width="21.5703125" style="1" customWidth="1"/>
    <col min="8973" max="9215" width="9.140625" style="1"/>
    <col min="9216" max="9216" width="11.28515625" style="1" customWidth="1"/>
    <col min="9217" max="9217" width="43" style="1" bestFit="1" customWidth="1"/>
    <col min="9218" max="9218" width="25.42578125" style="1" customWidth="1"/>
    <col min="9219" max="9224" width="15.7109375" style="1" customWidth="1"/>
    <col min="9225" max="9225" width="23.28515625" style="1" customWidth="1"/>
    <col min="9226" max="9226" width="14.28515625" style="1" bestFit="1" customWidth="1"/>
    <col min="9227" max="9228" width="21.5703125" style="1" customWidth="1"/>
    <col min="9229" max="9471" width="9.140625" style="1"/>
    <col min="9472" max="9472" width="11.28515625" style="1" customWidth="1"/>
    <col min="9473" max="9473" width="43" style="1" bestFit="1" customWidth="1"/>
    <col min="9474" max="9474" width="25.42578125" style="1" customWidth="1"/>
    <col min="9475" max="9480" width="15.7109375" style="1" customWidth="1"/>
    <col min="9481" max="9481" width="23.28515625" style="1" customWidth="1"/>
    <col min="9482" max="9482" width="14.28515625" style="1" bestFit="1" customWidth="1"/>
    <col min="9483" max="9484" width="21.5703125" style="1" customWidth="1"/>
    <col min="9485" max="9727" width="9.140625" style="1"/>
    <col min="9728" max="9728" width="11.28515625" style="1" customWidth="1"/>
    <col min="9729" max="9729" width="43" style="1" bestFit="1" customWidth="1"/>
    <col min="9730" max="9730" width="25.42578125" style="1" customWidth="1"/>
    <col min="9731" max="9736" width="15.7109375" style="1" customWidth="1"/>
    <col min="9737" max="9737" width="23.28515625" style="1" customWidth="1"/>
    <col min="9738" max="9738" width="14.28515625" style="1" bestFit="1" customWidth="1"/>
    <col min="9739" max="9740" width="21.5703125" style="1" customWidth="1"/>
    <col min="9741" max="9983" width="9.140625" style="1"/>
    <col min="9984" max="9984" width="11.28515625" style="1" customWidth="1"/>
    <col min="9985" max="9985" width="43" style="1" bestFit="1" customWidth="1"/>
    <col min="9986" max="9986" width="25.42578125" style="1" customWidth="1"/>
    <col min="9987" max="9992" width="15.7109375" style="1" customWidth="1"/>
    <col min="9993" max="9993" width="23.28515625" style="1" customWidth="1"/>
    <col min="9994" max="9994" width="14.28515625" style="1" bestFit="1" customWidth="1"/>
    <col min="9995" max="9996" width="21.5703125" style="1" customWidth="1"/>
    <col min="9997" max="10239" width="9.140625" style="1"/>
    <col min="10240" max="10240" width="11.28515625" style="1" customWidth="1"/>
    <col min="10241" max="10241" width="43" style="1" bestFit="1" customWidth="1"/>
    <col min="10242" max="10242" width="25.42578125" style="1" customWidth="1"/>
    <col min="10243" max="10248" width="15.7109375" style="1" customWidth="1"/>
    <col min="10249" max="10249" width="23.28515625" style="1" customWidth="1"/>
    <col min="10250" max="10250" width="14.28515625" style="1" bestFit="1" customWidth="1"/>
    <col min="10251" max="10252" width="21.5703125" style="1" customWidth="1"/>
    <col min="10253" max="10495" width="9.140625" style="1"/>
    <col min="10496" max="10496" width="11.28515625" style="1" customWidth="1"/>
    <col min="10497" max="10497" width="43" style="1" bestFit="1" customWidth="1"/>
    <col min="10498" max="10498" width="25.42578125" style="1" customWidth="1"/>
    <col min="10499" max="10504" width="15.7109375" style="1" customWidth="1"/>
    <col min="10505" max="10505" width="23.28515625" style="1" customWidth="1"/>
    <col min="10506" max="10506" width="14.28515625" style="1" bestFit="1" customWidth="1"/>
    <col min="10507" max="10508" width="21.5703125" style="1" customWidth="1"/>
    <col min="10509" max="10751" width="9.140625" style="1"/>
    <col min="10752" max="10752" width="11.28515625" style="1" customWidth="1"/>
    <col min="10753" max="10753" width="43" style="1" bestFit="1" customWidth="1"/>
    <col min="10754" max="10754" width="25.42578125" style="1" customWidth="1"/>
    <col min="10755" max="10760" width="15.7109375" style="1" customWidth="1"/>
    <col min="10761" max="10761" width="23.28515625" style="1" customWidth="1"/>
    <col min="10762" max="10762" width="14.28515625" style="1" bestFit="1" customWidth="1"/>
    <col min="10763" max="10764" width="21.5703125" style="1" customWidth="1"/>
    <col min="10765" max="11007" width="9.140625" style="1"/>
    <col min="11008" max="11008" width="11.28515625" style="1" customWidth="1"/>
    <col min="11009" max="11009" width="43" style="1" bestFit="1" customWidth="1"/>
    <col min="11010" max="11010" width="25.42578125" style="1" customWidth="1"/>
    <col min="11011" max="11016" width="15.7109375" style="1" customWidth="1"/>
    <col min="11017" max="11017" width="23.28515625" style="1" customWidth="1"/>
    <col min="11018" max="11018" width="14.28515625" style="1" bestFit="1" customWidth="1"/>
    <col min="11019" max="11020" width="21.5703125" style="1" customWidth="1"/>
    <col min="11021" max="11263" width="9.140625" style="1"/>
    <col min="11264" max="11264" width="11.28515625" style="1" customWidth="1"/>
    <col min="11265" max="11265" width="43" style="1" bestFit="1" customWidth="1"/>
    <col min="11266" max="11266" width="25.42578125" style="1" customWidth="1"/>
    <col min="11267" max="11272" width="15.7109375" style="1" customWidth="1"/>
    <col min="11273" max="11273" width="23.28515625" style="1" customWidth="1"/>
    <col min="11274" max="11274" width="14.28515625" style="1" bestFit="1" customWidth="1"/>
    <col min="11275" max="11276" width="21.5703125" style="1" customWidth="1"/>
    <col min="11277" max="11519" width="9.140625" style="1"/>
    <col min="11520" max="11520" width="11.28515625" style="1" customWidth="1"/>
    <col min="11521" max="11521" width="43" style="1" bestFit="1" customWidth="1"/>
    <col min="11522" max="11522" width="25.42578125" style="1" customWidth="1"/>
    <col min="11523" max="11528" width="15.7109375" style="1" customWidth="1"/>
    <col min="11529" max="11529" width="23.28515625" style="1" customWidth="1"/>
    <col min="11530" max="11530" width="14.28515625" style="1" bestFit="1" customWidth="1"/>
    <col min="11531" max="11532" width="21.5703125" style="1" customWidth="1"/>
    <col min="11533" max="11775" width="9.140625" style="1"/>
    <col min="11776" max="11776" width="11.28515625" style="1" customWidth="1"/>
    <col min="11777" max="11777" width="43" style="1" bestFit="1" customWidth="1"/>
    <col min="11778" max="11778" width="25.42578125" style="1" customWidth="1"/>
    <col min="11779" max="11784" width="15.7109375" style="1" customWidth="1"/>
    <col min="11785" max="11785" width="23.28515625" style="1" customWidth="1"/>
    <col min="11786" max="11786" width="14.28515625" style="1" bestFit="1" customWidth="1"/>
    <col min="11787" max="11788" width="21.5703125" style="1" customWidth="1"/>
    <col min="11789" max="12031" width="9.140625" style="1"/>
    <col min="12032" max="12032" width="11.28515625" style="1" customWidth="1"/>
    <col min="12033" max="12033" width="43" style="1" bestFit="1" customWidth="1"/>
    <col min="12034" max="12034" width="25.42578125" style="1" customWidth="1"/>
    <col min="12035" max="12040" width="15.7109375" style="1" customWidth="1"/>
    <col min="12041" max="12041" width="23.28515625" style="1" customWidth="1"/>
    <col min="12042" max="12042" width="14.28515625" style="1" bestFit="1" customWidth="1"/>
    <col min="12043" max="12044" width="21.5703125" style="1" customWidth="1"/>
    <col min="12045" max="12287" width="9.140625" style="1"/>
    <col min="12288" max="12288" width="11.28515625" style="1" customWidth="1"/>
    <col min="12289" max="12289" width="43" style="1" bestFit="1" customWidth="1"/>
    <col min="12290" max="12290" width="25.42578125" style="1" customWidth="1"/>
    <col min="12291" max="12296" width="15.7109375" style="1" customWidth="1"/>
    <col min="12297" max="12297" width="23.28515625" style="1" customWidth="1"/>
    <col min="12298" max="12298" width="14.28515625" style="1" bestFit="1" customWidth="1"/>
    <col min="12299" max="12300" width="21.5703125" style="1" customWidth="1"/>
    <col min="12301" max="12543" width="9.140625" style="1"/>
    <col min="12544" max="12544" width="11.28515625" style="1" customWidth="1"/>
    <col min="12545" max="12545" width="43" style="1" bestFit="1" customWidth="1"/>
    <col min="12546" max="12546" width="25.42578125" style="1" customWidth="1"/>
    <col min="12547" max="12552" width="15.7109375" style="1" customWidth="1"/>
    <col min="12553" max="12553" width="23.28515625" style="1" customWidth="1"/>
    <col min="12554" max="12554" width="14.28515625" style="1" bestFit="1" customWidth="1"/>
    <col min="12555" max="12556" width="21.5703125" style="1" customWidth="1"/>
    <col min="12557" max="12799" width="9.140625" style="1"/>
    <col min="12800" max="12800" width="11.28515625" style="1" customWidth="1"/>
    <col min="12801" max="12801" width="43" style="1" bestFit="1" customWidth="1"/>
    <col min="12802" max="12802" width="25.42578125" style="1" customWidth="1"/>
    <col min="12803" max="12808" width="15.7109375" style="1" customWidth="1"/>
    <col min="12809" max="12809" width="23.28515625" style="1" customWidth="1"/>
    <col min="12810" max="12810" width="14.28515625" style="1" bestFit="1" customWidth="1"/>
    <col min="12811" max="12812" width="21.5703125" style="1" customWidth="1"/>
    <col min="12813" max="13055" width="9.140625" style="1"/>
    <col min="13056" max="13056" width="11.28515625" style="1" customWidth="1"/>
    <col min="13057" max="13057" width="43" style="1" bestFit="1" customWidth="1"/>
    <col min="13058" max="13058" width="25.42578125" style="1" customWidth="1"/>
    <col min="13059" max="13064" width="15.7109375" style="1" customWidth="1"/>
    <col min="13065" max="13065" width="23.28515625" style="1" customWidth="1"/>
    <col min="13066" max="13066" width="14.28515625" style="1" bestFit="1" customWidth="1"/>
    <col min="13067" max="13068" width="21.5703125" style="1" customWidth="1"/>
    <col min="13069" max="13311" width="9.140625" style="1"/>
    <col min="13312" max="13312" width="11.28515625" style="1" customWidth="1"/>
    <col min="13313" max="13313" width="43" style="1" bestFit="1" customWidth="1"/>
    <col min="13314" max="13314" width="25.42578125" style="1" customWidth="1"/>
    <col min="13315" max="13320" width="15.7109375" style="1" customWidth="1"/>
    <col min="13321" max="13321" width="23.28515625" style="1" customWidth="1"/>
    <col min="13322" max="13322" width="14.28515625" style="1" bestFit="1" customWidth="1"/>
    <col min="13323" max="13324" width="21.5703125" style="1" customWidth="1"/>
    <col min="13325" max="13567" width="9.140625" style="1"/>
    <col min="13568" max="13568" width="11.28515625" style="1" customWidth="1"/>
    <col min="13569" max="13569" width="43" style="1" bestFit="1" customWidth="1"/>
    <col min="13570" max="13570" width="25.42578125" style="1" customWidth="1"/>
    <col min="13571" max="13576" width="15.7109375" style="1" customWidth="1"/>
    <col min="13577" max="13577" width="23.28515625" style="1" customWidth="1"/>
    <col min="13578" max="13578" width="14.28515625" style="1" bestFit="1" customWidth="1"/>
    <col min="13579" max="13580" width="21.5703125" style="1" customWidth="1"/>
    <col min="13581" max="13823" width="9.140625" style="1"/>
    <col min="13824" max="13824" width="11.28515625" style="1" customWidth="1"/>
    <col min="13825" max="13825" width="43" style="1" bestFit="1" customWidth="1"/>
    <col min="13826" max="13826" width="25.42578125" style="1" customWidth="1"/>
    <col min="13827" max="13832" width="15.7109375" style="1" customWidth="1"/>
    <col min="13833" max="13833" width="23.28515625" style="1" customWidth="1"/>
    <col min="13834" max="13834" width="14.28515625" style="1" bestFit="1" customWidth="1"/>
    <col min="13835" max="13836" width="21.5703125" style="1" customWidth="1"/>
    <col min="13837" max="14079" width="9.140625" style="1"/>
    <col min="14080" max="14080" width="11.28515625" style="1" customWidth="1"/>
    <col min="14081" max="14081" width="43" style="1" bestFit="1" customWidth="1"/>
    <col min="14082" max="14082" width="25.42578125" style="1" customWidth="1"/>
    <col min="14083" max="14088" width="15.7109375" style="1" customWidth="1"/>
    <col min="14089" max="14089" width="23.28515625" style="1" customWidth="1"/>
    <col min="14090" max="14090" width="14.28515625" style="1" bestFit="1" customWidth="1"/>
    <col min="14091" max="14092" width="21.5703125" style="1" customWidth="1"/>
    <col min="14093" max="14335" width="9.140625" style="1"/>
    <col min="14336" max="14336" width="11.28515625" style="1" customWidth="1"/>
    <col min="14337" max="14337" width="43" style="1" bestFit="1" customWidth="1"/>
    <col min="14338" max="14338" width="25.42578125" style="1" customWidth="1"/>
    <col min="14339" max="14344" width="15.7109375" style="1" customWidth="1"/>
    <col min="14345" max="14345" width="23.28515625" style="1" customWidth="1"/>
    <col min="14346" max="14346" width="14.28515625" style="1" bestFit="1" customWidth="1"/>
    <col min="14347" max="14348" width="21.5703125" style="1" customWidth="1"/>
    <col min="14349" max="14591" width="9.140625" style="1"/>
    <col min="14592" max="14592" width="11.28515625" style="1" customWidth="1"/>
    <col min="14593" max="14593" width="43" style="1" bestFit="1" customWidth="1"/>
    <col min="14594" max="14594" width="25.42578125" style="1" customWidth="1"/>
    <col min="14595" max="14600" width="15.7109375" style="1" customWidth="1"/>
    <col min="14601" max="14601" width="23.28515625" style="1" customWidth="1"/>
    <col min="14602" max="14602" width="14.28515625" style="1" bestFit="1" customWidth="1"/>
    <col min="14603" max="14604" width="21.5703125" style="1" customWidth="1"/>
    <col min="14605" max="14847" width="9.140625" style="1"/>
    <col min="14848" max="14848" width="11.28515625" style="1" customWidth="1"/>
    <col min="14849" max="14849" width="43" style="1" bestFit="1" customWidth="1"/>
    <col min="14850" max="14850" width="25.42578125" style="1" customWidth="1"/>
    <col min="14851" max="14856" width="15.7109375" style="1" customWidth="1"/>
    <col min="14857" max="14857" width="23.28515625" style="1" customWidth="1"/>
    <col min="14858" max="14858" width="14.28515625" style="1" bestFit="1" customWidth="1"/>
    <col min="14859" max="14860" width="21.5703125" style="1" customWidth="1"/>
    <col min="14861" max="15103" width="9.140625" style="1"/>
    <col min="15104" max="15104" width="11.28515625" style="1" customWidth="1"/>
    <col min="15105" max="15105" width="43" style="1" bestFit="1" customWidth="1"/>
    <col min="15106" max="15106" width="25.42578125" style="1" customWidth="1"/>
    <col min="15107" max="15112" width="15.7109375" style="1" customWidth="1"/>
    <col min="15113" max="15113" width="23.28515625" style="1" customWidth="1"/>
    <col min="15114" max="15114" width="14.28515625" style="1" bestFit="1" customWidth="1"/>
    <col min="15115" max="15116" width="21.5703125" style="1" customWidth="1"/>
    <col min="15117" max="15359" width="9.140625" style="1"/>
    <col min="15360" max="15360" width="11.28515625" style="1" customWidth="1"/>
    <col min="15361" max="15361" width="43" style="1" bestFit="1" customWidth="1"/>
    <col min="15362" max="15362" width="25.42578125" style="1" customWidth="1"/>
    <col min="15363" max="15368" width="15.7109375" style="1" customWidth="1"/>
    <col min="15369" max="15369" width="23.28515625" style="1" customWidth="1"/>
    <col min="15370" max="15370" width="14.28515625" style="1" bestFit="1" customWidth="1"/>
    <col min="15371" max="15372" width="21.5703125" style="1" customWidth="1"/>
    <col min="15373" max="15615" width="9.140625" style="1"/>
    <col min="15616" max="15616" width="11.28515625" style="1" customWidth="1"/>
    <col min="15617" max="15617" width="43" style="1" bestFit="1" customWidth="1"/>
    <col min="15618" max="15618" width="25.42578125" style="1" customWidth="1"/>
    <col min="15619" max="15624" width="15.7109375" style="1" customWidth="1"/>
    <col min="15625" max="15625" width="23.28515625" style="1" customWidth="1"/>
    <col min="15626" max="15626" width="14.28515625" style="1" bestFit="1" customWidth="1"/>
    <col min="15627" max="15628" width="21.5703125" style="1" customWidth="1"/>
    <col min="15629" max="15871" width="9.140625" style="1"/>
    <col min="15872" max="15872" width="11.28515625" style="1" customWidth="1"/>
    <col min="15873" max="15873" width="43" style="1" bestFit="1" customWidth="1"/>
    <col min="15874" max="15874" width="25.42578125" style="1" customWidth="1"/>
    <col min="15875" max="15880" width="15.7109375" style="1" customWidth="1"/>
    <col min="15881" max="15881" width="23.28515625" style="1" customWidth="1"/>
    <col min="15882" max="15882" width="14.28515625" style="1" bestFit="1" customWidth="1"/>
    <col min="15883" max="15884" width="21.5703125" style="1" customWidth="1"/>
    <col min="15885" max="16127" width="9.140625" style="1"/>
    <col min="16128" max="16128" width="11.28515625" style="1" customWidth="1"/>
    <col min="16129" max="16129" width="43" style="1" bestFit="1" customWidth="1"/>
    <col min="16130" max="16130" width="25.42578125" style="1" customWidth="1"/>
    <col min="16131" max="16136" width="15.7109375" style="1" customWidth="1"/>
    <col min="16137" max="16137" width="23.28515625" style="1" customWidth="1"/>
    <col min="16138" max="16138" width="14.28515625" style="1" bestFit="1" customWidth="1"/>
    <col min="16139" max="16140" width="21.5703125" style="1" customWidth="1"/>
    <col min="16141" max="16384" width="9.140625" style="1"/>
  </cols>
  <sheetData>
    <row r="1" spans="1:12" ht="30" customHeight="1" x14ac:dyDescent="0.2">
      <c r="A1" s="322" t="s">
        <v>50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</row>
    <row r="2" spans="1:12" ht="30" customHeight="1" x14ac:dyDescent="0.2">
      <c r="A2" s="323" t="s">
        <v>96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</row>
    <row r="3" spans="1:12" ht="30" customHeight="1" x14ac:dyDescent="0.2">
      <c r="A3" s="323" t="s">
        <v>51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</row>
    <row r="4" spans="1:12" ht="30" customHeight="1" x14ac:dyDescent="0.2">
      <c r="A4" s="323" t="s">
        <v>97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</row>
    <row r="5" spans="1:12" ht="30" customHeight="1" x14ac:dyDescent="0.2">
      <c r="A5" s="324" t="s">
        <v>124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</row>
    <row r="6" spans="1:12" ht="30" customHeight="1" x14ac:dyDescent="0.2">
      <c r="A6" s="2"/>
      <c r="B6" s="3"/>
      <c r="C6" s="4"/>
      <c r="D6" s="2"/>
      <c r="E6" s="2"/>
      <c r="F6" s="2"/>
      <c r="G6" s="2"/>
      <c r="H6" s="2"/>
      <c r="I6" s="2"/>
      <c r="J6" s="2"/>
      <c r="K6" s="2"/>
      <c r="L6" s="2"/>
    </row>
    <row r="7" spans="1:12" ht="30" customHeight="1" x14ac:dyDescent="0.2">
      <c r="A7" s="2"/>
      <c r="B7" s="3"/>
      <c r="C7" s="4"/>
      <c r="D7" s="2"/>
      <c r="E7" s="2"/>
      <c r="F7" s="2"/>
      <c r="G7" s="2"/>
      <c r="H7" s="2"/>
      <c r="I7" s="2"/>
      <c r="J7" s="2"/>
      <c r="K7" s="2"/>
      <c r="L7" s="2"/>
    </row>
    <row r="8" spans="1:12" ht="15.75" customHeight="1" thickBot="1" x14ac:dyDescent="0.3"/>
    <row r="9" spans="1:12" ht="19.5" customHeight="1" thickBot="1" x14ac:dyDescent="0.25">
      <c r="A9" s="325" t="s">
        <v>52</v>
      </c>
      <c r="B9" s="328" t="s">
        <v>53</v>
      </c>
      <c r="C9" s="331" t="s">
        <v>54</v>
      </c>
      <c r="D9" s="334" t="s">
        <v>55</v>
      </c>
      <c r="E9" s="335"/>
      <c r="F9" s="335"/>
      <c r="G9" s="335"/>
      <c r="H9" s="335"/>
      <c r="I9" s="335"/>
      <c r="J9" s="336" t="s">
        <v>56</v>
      </c>
      <c r="K9" s="313" t="s">
        <v>0</v>
      </c>
      <c r="L9" s="316" t="s">
        <v>209</v>
      </c>
    </row>
    <row r="10" spans="1:12" ht="21.75" customHeight="1" thickBot="1" x14ac:dyDescent="0.25">
      <c r="A10" s="326"/>
      <c r="B10" s="329"/>
      <c r="C10" s="332"/>
      <c r="D10" s="8" t="s">
        <v>57</v>
      </c>
      <c r="E10" s="8" t="s">
        <v>57</v>
      </c>
      <c r="F10" s="8" t="s">
        <v>57</v>
      </c>
      <c r="G10" s="8" t="s">
        <v>58</v>
      </c>
      <c r="H10" s="8" t="s">
        <v>7</v>
      </c>
      <c r="I10" s="8" t="s">
        <v>57</v>
      </c>
      <c r="J10" s="337"/>
      <c r="K10" s="314"/>
      <c r="L10" s="317"/>
    </row>
    <row r="11" spans="1:12" ht="48" customHeight="1" x14ac:dyDescent="0.2">
      <c r="A11" s="327"/>
      <c r="B11" s="330"/>
      <c r="C11" s="333"/>
      <c r="D11" s="9" t="s">
        <v>125</v>
      </c>
      <c r="E11" s="9" t="s">
        <v>206</v>
      </c>
      <c r="F11" s="9" t="s">
        <v>208</v>
      </c>
      <c r="G11" s="10"/>
      <c r="H11" s="11"/>
      <c r="I11" s="9" t="s">
        <v>207</v>
      </c>
      <c r="J11" s="338"/>
      <c r="K11" s="315"/>
      <c r="L11" s="318"/>
    </row>
    <row r="12" spans="1:12" ht="30" customHeight="1" x14ac:dyDescent="0.2">
      <c r="A12" s="12">
        <v>1</v>
      </c>
      <c r="B12" s="13" t="s">
        <v>59</v>
      </c>
      <c r="C12" s="14" t="s">
        <v>20</v>
      </c>
      <c r="D12" s="72">
        <v>96</v>
      </c>
      <c r="E12" s="72">
        <v>98</v>
      </c>
      <c r="F12" s="72">
        <v>94</v>
      </c>
      <c r="G12" s="72"/>
      <c r="H12" s="72"/>
      <c r="I12" s="72"/>
      <c r="J12" s="15">
        <f t="shared" ref="J12:J43" si="0">SUM(D12:I12)</f>
        <v>288</v>
      </c>
      <c r="K12" s="68" t="s">
        <v>60</v>
      </c>
      <c r="L12" s="16">
        <f t="shared" ref="L12:L43" si="1">AVERAGE(D12,E12,F12,G12,H12,I12,)</f>
        <v>72</v>
      </c>
    </row>
    <row r="13" spans="1:12" ht="30" customHeight="1" x14ac:dyDescent="0.2">
      <c r="A13" s="12">
        <v>2</v>
      </c>
      <c r="B13" s="13" t="s">
        <v>61</v>
      </c>
      <c r="C13" s="14" t="s">
        <v>18</v>
      </c>
      <c r="D13" s="72">
        <v>89</v>
      </c>
      <c r="E13" s="72">
        <v>98</v>
      </c>
      <c r="F13" s="72">
        <v>90</v>
      </c>
      <c r="G13" s="72"/>
      <c r="H13" s="72"/>
      <c r="I13" s="72"/>
      <c r="J13" s="15">
        <f t="shared" si="0"/>
        <v>277</v>
      </c>
      <c r="K13" s="68" t="s">
        <v>60</v>
      </c>
      <c r="L13" s="16">
        <f t="shared" si="1"/>
        <v>69.25</v>
      </c>
    </row>
    <row r="14" spans="1:12" ht="30" customHeight="1" x14ac:dyDescent="0.2">
      <c r="A14" s="12">
        <v>3</v>
      </c>
      <c r="B14" s="13" t="s">
        <v>102</v>
      </c>
      <c r="C14" s="14" t="s">
        <v>9</v>
      </c>
      <c r="D14" s="72">
        <v>92</v>
      </c>
      <c r="E14" s="72">
        <v>94</v>
      </c>
      <c r="F14" s="72">
        <v>85</v>
      </c>
      <c r="G14" s="72"/>
      <c r="H14" s="72"/>
      <c r="I14" s="72"/>
      <c r="J14" s="15">
        <f t="shared" si="0"/>
        <v>271</v>
      </c>
      <c r="K14" s="68" t="s">
        <v>63</v>
      </c>
      <c r="L14" s="16">
        <f t="shared" si="1"/>
        <v>67.75</v>
      </c>
    </row>
    <row r="15" spans="1:12" ht="30" customHeight="1" x14ac:dyDescent="0.2">
      <c r="A15" s="12">
        <v>4</v>
      </c>
      <c r="B15" s="13" t="s">
        <v>14</v>
      </c>
      <c r="C15" s="14" t="s">
        <v>7</v>
      </c>
      <c r="D15" s="72">
        <v>94</v>
      </c>
      <c r="E15" s="72">
        <v>88</v>
      </c>
      <c r="F15" s="72">
        <v>88</v>
      </c>
      <c r="G15" s="72"/>
      <c r="H15" s="72"/>
      <c r="I15" s="72"/>
      <c r="J15" s="15">
        <f t="shared" si="0"/>
        <v>270</v>
      </c>
      <c r="K15" s="19" t="s">
        <v>60</v>
      </c>
      <c r="L15" s="16">
        <f t="shared" si="1"/>
        <v>67.5</v>
      </c>
    </row>
    <row r="16" spans="1:12" ht="30" customHeight="1" x14ac:dyDescent="0.2">
      <c r="A16" s="12">
        <v>5</v>
      </c>
      <c r="B16" s="17" t="s">
        <v>23</v>
      </c>
      <c r="C16" s="18" t="s">
        <v>18</v>
      </c>
      <c r="D16" s="72">
        <v>86</v>
      </c>
      <c r="E16" s="72">
        <v>91</v>
      </c>
      <c r="F16" s="72">
        <v>92</v>
      </c>
      <c r="G16" s="72"/>
      <c r="H16" s="72"/>
      <c r="I16" s="72"/>
      <c r="J16" s="15">
        <f t="shared" si="0"/>
        <v>269</v>
      </c>
      <c r="K16" s="19" t="s">
        <v>60</v>
      </c>
      <c r="L16" s="16">
        <f t="shared" si="1"/>
        <v>67.25</v>
      </c>
    </row>
    <row r="17" spans="1:12" ht="30" customHeight="1" x14ac:dyDescent="0.2">
      <c r="A17" s="12">
        <v>6</v>
      </c>
      <c r="B17" s="65" t="s">
        <v>72</v>
      </c>
      <c r="C17" s="66" t="s">
        <v>6</v>
      </c>
      <c r="D17" s="72">
        <v>82</v>
      </c>
      <c r="E17" s="72">
        <v>86</v>
      </c>
      <c r="F17" s="72">
        <v>93</v>
      </c>
      <c r="G17" s="72"/>
      <c r="H17" s="72"/>
      <c r="I17" s="72"/>
      <c r="J17" s="15">
        <f t="shared" si="0"/>
        <v>261</v>
      </c>
      <c r="K17" s="19" t="s">
        <v>63</v>
      </c>
      <c r="L17" s="16">
        <f t="shared" si="1"/>
        <v>65.25</v>
      </c>
    </row>
    <row r="18" spans="1:12" ht="30" customHeight="1" x14ac:dyDescent="0.2">
      <c r="A18" s="12">
        <v>7</v>
      </c>
      <c r="B18" s="13" t="s">
        <v>64</v>
      </c>
      <c r="C18" s="14" t="s">
        <v>5</v>
      </c>
      <c r="D18" s="72">
        <v>91</v>
      </c>
      <c r="E18" s="72">
        <v>82</v>
      </c>
      <c r="F18" s="72">
        <v>86</v>
      </c>
      <c r="G18" s="72"/>
      <c r="H18" s="72"/>
      <c r="I18" s="72"/>
      <c r="J18" s="15">
        <f t="shared" si="0"/>
        <v>259</v>
      </c>
      <c r="K18" s="19" t="s">
        <v>60</v>
      </c>
      <c r="L18" s="16">
        <f t="shared" si="1"/>
        <v>64.75</v>
      </c>
    </row>
    <row r="19" spans="1:12" ht="30" customHeight="1" x14ac:dyDescent="0.2">
      <c r="A19" s="12">
        <v>8</v>
      </c>
      <c r="B19" s="65" t="s">
        <v>39</v>
      </c>
      <c r="C19" s="66" t="s">
        <v>40</v>
      </c>
      <c r="D19" s="72">
        <v>86</v>
      </c>
      <c r="E19" s="72">
        <v>90</v>
      </c>
      <c r="F19" s="72">
        <v>83</v>
      </c>
      <c r="G19" s="72"/>
      <c r="H19" s="72"/>
      <c r="I19" s="72"/>
      <c r="J19" s="15">
        <f t="shared" si="0"/>
        <v>259</v>
      </c>
      <c r="K19" s="67" t="s">
        <v>63</v>
      </c>
      <c r="L19" s="16">
        <f t="shared" si="1"/>
        <v>64.75</v>
      </c>
    </row>
    <row r="20" spans="1:12" ht="30" customHeight="1" x14ac:dyDescent="0.2">
      <c r="A20" s="12">
        <v>9</v>
      </c>
      <c r="B20" s="20" t="s">
        <v>11</v>
      </c>
      <c r="C20" s="18" t="s">
        <v>9</v>
      </c>
      <c r="D20" s="72">
        <v>84</v>
      </c>
      <c r="E20" s="72">
        <v>85</v>
      </c>
      <c r="F20" s="72">
        <v>85</v>
      </c>
      <c r="G20" s="72"/>
      <c r="H20" s="72"/>
      <c r="I20" s="72"/>
      <c r="J20" s="15">
        <f t="shared" si="0"/>
        <v>254</v>
      </c>
      <c r="K20" s="19" t="s">
        <v>63</v>
      </c>
      <c r="L20" s="16">
        <f t="shared" si="1"/>
        <v>63.5</v>
      </c>
    </row>
    <row r="21" spans="1:12" ht="30" customHeight="1" x14ac:dyDescent="0.2">
      <c r="A21" s="12">
        <v>10</v>
      </c>
      <c r="B21" s="17" t="s">
        <v>4</v>
      </c>
      <c r="C21" s="18" t="s">
        <v>5</v>
      </c>
      <c r="D21" s="72">
        <v>81</v>
      </c>
      <c r="E21" s="72">
        <v>85</v>
      </c>
      <c r="F21" s="72">
        <v>87</v>
      </c>
      <c r="G21" s="72"/>
      <c r="H21" s="72"/>
      <c r="I21" s="72"/>
      <c r="J21" s="15">
        <f t="shared" si="0"/>
        <v>253</v>
      </c>
      <c r="K21" s="19" t="s">
        <v>66</v>
      </c>
      <c r="L21" s="16">
        <f t="shared" si="1"/>
        <v>63.25</v>
      </c>
    </row>
    <row r="22" spans="1:12" ht="30" customHeight="1" x14ac:dyDescent="0.2">
      <c r="A22" s="12">
        <v>11</v>
      </c>
      <c r="B22" s="17" t="s">
        <v>74</v>
      </c>
      <c r="C22" s="18" t="s">
        <v>12</v>
      </c>
      <c r="D22" s="72">
        <v>82</v>
      </c>
      <c r="E22" s="72">
        <v>78</v>
      </c>
      <c r="F22" s="72">
        <v>85</v>
      </c>
      <c r="G22" s="72"/>
      <c r="H22" s="72"/>
      <c r="I22" s="72"/>
      <c r="J22" s="15">
        <f t="shared" si="0"/>
        <v>245</v>
      </c>
      <c r="K22" s="19" t="s">
        <v>63</v>
      </c>
      <c r="L22" s="16">
        <f t="shared" si="1"/>
        <v>61.25</v>
      </c>
    </row>
    <row r="23" spans="1:12" ht="30" customHeight="1" x14ac:dyDescent="0.2">
      <c r="A23" s="12">
        <v>12</v>
      </c>
      <c r="B23" s="65" t="s">
        <v>49</v>
      </c>
      <c r="C23" s="66" t="s">
        <v>12</v>
      </c>
      <c r="D23" s="72">
        <v>83</v>
      </c>
      <c r="E23" s="72">
        <v>83</v>
      </c>
      <c r="F23" s="72">
        <v>77</v>
      </c>
      <c r="G23" s="72"/>
      <c r="H23" s="72"/>
      <c r="I23" s="72"/>
      <c r="J23" s="15">
        <f t="shared" si="0"/>
        <v>243</v>
      </c>
      <c r="K23" s="19" t="s">
        <v>60</v>
      </c>
      <c r="L23" s="16">
        <f t="shared" si="1"/>
        <v>60.75</v>
      </c>
    </row>
    <row r="24" spans="1:12" ht="30" customHeight="1" x14ac:dyDescent="0.2">
      <c r="A24" s="12">
        <v>13</v>
      </c>
      <c r="B24" s="17" t="s">
        <v>127</v>
      </c>
      <c r="C24" s="18" t="s">
        <v>18</v>
      </c>
      <c r="D24" s="72">
        <v>80</v>
      </c>
      <c r="E24" s="72">
        <v>78</v>
      </c>
      <c r="F24" s="72">
        <v>84</v>
      </c>
      <c r="G24" s="72"/>
      <c r="H24" s="72"/>
      <c r="I24" s="72"/>
      <c r="J24" s="15">
        <f t="shared" si="0"/>
        <v>242</v>
      </c>
      <c r="K24" s="19" t="s">
        <v>62</v>
      </c>
      <c r="L24" s="16">
        <f t="shared" si="1"/>
        <v>60.5</v>
      </c>
    </row>
    <row r="25" spans="1:12" ht="30" customHeight="1" x14ac:dyDescent="0.2">
      <c r="A25" s="12">
        <v>14</v>
      </c>
      <c r="B25" s="17" t="s">
        <v>1</v>
      </c>
      <c r="C25" s="18" t="s">
        <v>8</v>
      </c>
      <c r="D25" s="72">
        <v>71</v>
      </c>
      <c r="E25" s="72">
        <v>88</v>
      </c>
      <c r="F25" s="72">
        <v>80</v>
      </c>
      <c r="G25" s="72"/>
      <c r="H25" s="72"/>
      <c r="I25" s="72"/>
      <c r="J25" s="15">
        <f t="shared" si="0"/>
        <v>239</v>
      </c>
      <c r="K25" s="19" t="s">
        <v>66</v>
      </c>
      <c r="L25" s="16">
        <f t="shared" si="1"/>
        <v>59.75</v>
      </c>
    </row>
    <row r="26" spans="1:12" ht="30" customHeight="1" x14ac:dyDescent="0.2">
      <c r="A26" s="12">
        <v>15</v>
      </c>
      <c r="B26" s="17" t="s">
        <v>27</v>
      </c>
      <c r="C26" s="18" t="s">
        <v>8</v>
      </c>
      <c r="D26" s="72">
        <v>78</v>
      </c>
      <c r="E26" s="72">
        <v>83</v>
      </c>
      <c r="F26" s="72">
        <v>78</v>
      </c>
      <c r="G26" s="72"/>
      <c r="H26" s="72"/>
      <c r="I26" s="72"/>
      <c r="J26" s="15">
        <f t="shared" si="0"/>
        <v>239</v>
      </c>
      <c r="K26" s="19" t="s">
        <v>66</v>
      </c>
      <c r="L26" s="16">
        <f t="shared" si="1"/>
        <v>59.75</v>
      </c>
    </row>
    <row r="27" spans="1:12" ht="30" customHeight="1" x14ac:dyDescent="0.2">
      <c r="A27" s="12">
        <v>16</v>
      </c>
      <c r="B27" s="13" t="s">
        <v>85</v>
      </c>
      <c r="C27" s="14" t="s">
        <v>86</v>
      </c>
      <c r="D27" s="72">
        <v>77</v>
      </c>
      <c r="E27" s="72">
        <v>76</v>
      </c>
      <c r="F27" s="72">
        <v>77</v>
      </c>
      <c r="G27" s="72"/>
      <c r="H27" s="72"/>
      <c r="I27" s="72"/>
      <c r="J27" s="15">
        <f t="shared" si="0"/>
        <v>230</v>
      </c>
      <c r="K27" s="67" t="s">
        <v>62</v>
      </c>
      <c r="L27" s="16">
        <f t="shared" si="1"/>
        <v>57.5</v>
      </c>
    </row>
    <row r="28" spans="1:12" ht="30" customHeight="1" x14ac:dyDescent="0.2">
      <c r="A28" s="12">
        <v>17</v>
      </c>
      <c r="B28" s="13" t="s">
        <v>114</v>
      </c>
      <c r="C28" s="14" t="s">
        <v>86</v>
      </c>
      <c r="D28" s="72">
        <v>65</v>
      </c>
      <c r="E28" s="72">
        <v>75</v>
      </c>
      <c r="F28" s="72">
        <v>59</v>
      </c>
      <c r="G28" s="72"/>
      <c r="H28" s="72"/>
      <c r="I28" s="72"/>
      <c r="J28" s="15">
        <f t="shared" si="0"/>
        <v>199</v>
      </c>
      <c r="K28" s="67" t="s">
        <v>62</v>
      </c>
      <c r="L28" s="16">
        <f t="shared" si="1"/>
        <v>49.75</v>
      </c>
    </row>
    <row r="29" spans="1:12" ht="30" customHeight="1" x14ac:dyDescent="0.2">
      <c r="A29" s="12">
        <v>18</v>
      </c>
      <c r="B29" s="17" t="s">
        <v>41</v>
      </c>
      <c r="C29" s="18" t="s">
        <v>40</v>
      </c>
      <c r="D29" s="72">
        <v>70</v>
      </c>
      <c r="E29" s="72">
        <v>65</v>
      </c>
      <c r="F29" s="72">
        <v>58</v>
      </c>
      <c r="G29" s="72"/>
      <c r="H29" s="72"/>
      <c r="I29" s="72"/>
      <c r="J29" s="15">
        <f t="shared" si="0"/>
        <v>193</v>
      </c>
      <c r="K29" s="19" t="s">
        <v>80</v>
      </c>
      <c r="L29" s="16">
        <f t="shared" si="1"/>
        <v>48.25</v>
      </c>
    </row>
    <row r="30" spans="1:12" ht="30" customHeight="1" x14ac:dyDescent="0.2">
      <c r="A30" s="12">
        <v>19</v>
      </c>
      <c r="B30" s="289" t="s">
        <v>100</v>
      </c>
      <c r="C30" s="66" t="s">
        <v>2</v>
      </c>
      <c r="D30" s="72">
        <v>57</v>
      </c>
      <c r="E30" s="72">
        <v>60</v>
      </c>
      <c r="F30" s="72">
        <v>66</v>
      </c>
      <c r="G30" s="72"/>
      <c r="H30" s="72"/>
      <c r="I30" s="72"/>
      <c r="J30" s="15">
        <f t="shared" si="0"/>
        <v>183</v>
      </c>
      <c r="K30" s="19" t="s">
        <v>80</v>
      </c>
      <c r="L30" s="16">
        <f t="shared" si="1"/>
        <v>45.75</v>
      </c>
    </row>
    <row r="31" spans="1:12" ht="30" customHeight="1" x14ac:dyDescent="0.2">
      <c r="A31" s="12">
        <v>20</v>
      </c>
      <c r="B31" s="17" t="s">
        <v>205</v>
      </c>
      <c r="C31" s="18" t="s">
        <v>8</v>
      </c>
      <c r="D31" s="72">
        <v>94</v>
      </c>
      <c r="E31" s="72">
        <v>86</v>
      </c>
      <c r="F31" s="72"/>
      <c r="G31" s="72"/>
      <c r="H31" s="72"/>
      <c r="I31" s="72"/>
      <c r="J31" s="15">
        <f t="shared" si="0"/>
        <v>180</v>
      </c>
      <c r="K31" s="19" t="s">
        <v>63</v>
      </c>
      <c r="L31" s="16">
        <f t="shared" si="1"/>
        <v>60</v>
      </c>
    </row>
    <row r="32" spans="1:12" ht="30" customHeight="1" x14ac:dyDescent="0.2">
      <c r="A32" s="12">
        <v>21</v>
      </c>
      <c r="B32" s="21" t="s">
        <v>65</v>
      </c>
      <c r="C32" s="18" t="s">
        <v>8</v>
      </c>
      <c r="D32" s="72"/>
      <c r="E32" s="72">
        <v>87</v>
      </c>
      <c r="F32" s="72">
        <v>89</v>
      </c>
      <c r="G32" s="72"/>
      <c r="H32" s="72"/>
      <c r="I32" s="72"/>
      <c r="J32" s="15">
        <f t="shared" si="0"/>
        <v>176</v>
      </c>
      <c r="K32" s="19" t="s">
        <v>66</v>
      </c>
      <c r="L32" s="16">
        <f t="shared" si="1"/>
        <v>58.666666666666664</v>
      </c>
    </row>
    <row r="33" spans="1:12" ht="30" customHeight="1" x14ac:dyDescent="0.2">
      <c r="A33" s="12">
        <v>22</v>
      </c>
      <c r="B33" s="211" t="s">
        <v>73</v>
      </c>
      <c r="C33" s="213" t="s">
        <v>3</v>
      </c>
      <c r="D33" s="72">
        <v>92</v>
      </c>
      <c r="E33" s="72">
        <v>83</v>
      </c>
      <c r="F33" s="72"/>
      <c r="G33" s="72"/>
      <c r="H33" s="72"/>
      <c r="I33" s="72"/>
      <c r="J33" s="15">
        <f t="shared" si="0"/>
        <v>175</v>
      </c>
      <c r="K33" s="19" t="s">
        <v>60</v>
      </c>
      <c r="L33" s="16">
        <f t="shared" si="1"/>
        <v>58.333333333333336</v>
      </c>
    </row>
    <row r="34" spans="1:12" ht="30" customHeight="1" x14ac:dyDescent="0.2">
      <c r="A34" s="12">
        <v>23</v>
      </c>
      <c r="B34" s="290" t="s">
        <v>17</v>
      </c>
      <c r="C34" s="292" t="s">
        <v>6</v>
      </c>
      <c r="D34" s="72">
        <v>79</v>
      </c>
      <c r="E34" s="72"/>
      <c r="F34" s="72">
        <v>82</v>
      </c>
      <c r="G34" s="72"/>
      <c r="H34" s="72"/>
      <c r="I34" s="72"/>
      <c r="J34" s="15">
        <f t="shared" si="0"/>
        <v>161</v>
      </c>
      <c r="K34" s="26" t="s">
        <v>60</v>
      </c>
      <c r="L34" s="16">
        <f t="shared" si="1"/>
        <v>53.666666666666664</v>
      </c>
    </row>
    <row r="35" spans="1:12" ht="30" customHeight="1" x14ac:dyDescent="0.2">
      <c r="A35" s="12">
        <v>24</v>
      </c>
      <c r="B35" s="27" t="s">
        <v>81</v>
      </c>
      <c r="C35" s="28" t="s">
        <v>8</v>
      </c>
      <c r="D35" s="72"/>
      <c r="E35" s="72">
        <v>73</v>
      </c>
      <c r="F35" s="72">
        <v>73</v>
      </c>
      <c r="G35" s="72"/>
      <c r="H35" s="72"/>
      <c r="I35" s="72"/>
      <c r="J35" s="15">
        <f t="shared" si="0"/>
        <v>146</v>
      </c>
      <c r="K35" s="19" t="s">
        <v>80</v>
      </c>
      <c r="L35" s="16">
        <f t="shared" si="1"/>
        <v>48.666666666666664</v>
      </c>
    </row>
    <row r="36" spans="1:12" ht="30" customHeight="1" x14ac:dyDescent="0.2">
      <c r="A36" s="12">
        <v>25</v>
      </c>
      <c r="B36" s="27" t="s">
        <v>47</v>
      </c>
      <c r="C36" s="28" t="s">
        <v>22</v>
      </c>
      <c r="D36" s="72">
        <v>63</v>
      </c>
      <c r="E36" s="72">
        <v>78</v>
      </c>
      <c r="F36" s="72"/>
      <c r="G36" s="72"/>
      <c r="H36" s="72"/>
      <c r="I36" s="72"/>
      <c r="J36" s="15">
        <f t="shared" si="0"/>
        <v>141</v>
      </c>
      <c r="K36" s="19" t="s">
        <v>62</v>
      </c>
      <c r="L36" s="16">
        <f t="shared" si="1"/>
        <v>47</v>
      </c>
    </row>
    <row r="37" spans="1:12" ht="30" customHeight="1" x14ac:dyDescent="0.2">
      <c r="A37" s="12">
        <v>26</v>
      </c>
      <c r="B37" s="27" t="s">
        <v>128</v>
      </c>
      <c r="C37" s="28" t="s">
        <v>86</v>
      </c>
      <c r="D37" s="72">
        <v>59</v>
      </c>
      <c r="E37" s="72">
        <v>58</v>
      </c>
      <c r="F37" s="72"/>
      <c r="G37" s="72"/>
      <c r="H37" s="72"/>
      <c r="I37" s="72"/>
      <c r="J37" s="15">
        <f t="shared" si="0"/>
        <v>117</v>
      </c>
      <c r="K37" s="19" t="s">
        <v>62</v>
      </c>
      <c r="L37" s="16">
        <f t="shared" si="1"/>
        <v>39</v>
      </c>
    </row>
    <row r="38" spans="1:12" ht="30" customHeight="1" x14ac:dyDescent="0.2">
      <c r="A38" s="12">
        <v>27</v>
      </c>
      <c r="B38" s="27" t="s">
        <v>71</v>
      </c>
      <c r="C38" s="28" t="s">
        <v>7</v>
      </c>
      <c r="D38" s="72">
        <v>94</v>
      </c>
      <c r="E38" s="72"/>
      <c r="F38" s="72"/>
      <c r="G38" s="72"/>
      <c r="H38" s="72"/>
      <c r="I38" s="72"/>
      <c r="J38" s="15">
        <f t="shared" si="0"/>
        <v>94</v>
      </c>
      <c r="K38" s="19" t="s">
        <v>60</v>
      </c>
      <c r="L38" s="16">
        <f t="shared" si="1"/>
        <v>47</v>
      </c>
    </row>
    <row r="39" spans="1:12" ht="30" customHeight="1" x14ac:dyDescent="0.2">
      <c r="A39" s="12">
        <v>28</v>
      </c>
      <c r="B39" s="29" t="s">
        <v>35</v>
      </c>
      <c r="C39" s="75" t="s">
        <v>33</v>
      </c>
      <c r="D39" s="72"/>
      <c r="E39" s="72"/>
      <c r="F39" s="72">
        <v>89</v>
      </c>
      <c r="G39" s="72"/>
      <c r="H39" s="72"/>
      <c r="I39" s="72"/>
      <c r="J39" s="15">
        <f t="shared" si="0"/>
        <v>89</v>
      </c>
      <c r="K39" s="19" t="s">
        <v>63</v>
      </c>
      <c r="L39" s="16">
        <f t="shared" si="1"/>
        <v>44.5</v>
      </c>
    </row>
    <row r="40" spans="1:12" ht="30" customHeight="1" x14ac:dyDescent="0.2">
      <c r="A40" s="12">
        <v>29</v>
      </c>
      <c r="B40" s="77" t="s">
        <v>19</v>
      </c>
      <c r="C40" s="291" t="s">
        <v>3</v>
      </c>
      <c r="D40" s="72"/>
      <c r="E40" s="72">
        <v>89</v>
      </c>
      <c r="F40" s="72"/>
      <c r="G40" s="72"/>
      <c r="H40" s="72"/>
      <c r="I40" s="72"/>
      <c r="J40" s="15">
        <f t="shared" si="0"/>
        <v>89</v>
      </c>
      <c r="K40" s="19" t="s">
        <v>60</v>
      </c>
      <c r="L40" s="16">
        <f t="shared" si="1"/>
        <v>44.5</v>
      </c>
    </row>
    <row r="41" spans="1:12" ht="30" customHeight="1" x14ac:dyDescent="0.2">
      <c r="A41" s="12">
        <v>30</v>
      </c>
      <c r="B41" s="17" t="s">
        <v>225</v>
      </c>
      <c r="C41" s="28" t="s">
        <v>226</v>
      </c>
      <c r="D41" s="72"/>
      <c r="E41" s="72"/>
      <c r="F41" s="72">
        <v>88</v>
      </c>
      <c r="G41" s="72"/>
      <c r="H41" s="72"/>
      <c r="I41" s="72"/>
      <c r="J41" s="15">
        <f t="shared" si="0"/>
        <v>88</v>
      </c>
      <c r="K41" s="19" t="s">
        <v>62</v>
      </c>
      <c r="L41" s="16">
        <f t="shared" si="1"/>
        <v>44</v>
      </c>
    </row>
    <row r="42" spans="1:12" ht="30" customHeight="1" x14ac:dyDescent="0.2">
      <c r="A42" s="12">
        <v>31</v>
      </c>
      <c r="B42" s="17" t="s">
        <v>242</v>
      </c>
      <c r="C42" s="18" t="s">
        <v>8</v>
      </c>
      <c r="D42" s="72"/>
      <c r="E42" s="72"/>
      <c r="F42" s="72">
        <v>85</v>
      </c>
      <c r="G42" s="72"/>
      <c r="H42" s="72"/>
      <c r="I42" s="72"/>
      <c r="J42" s="15">
        <f t="shared" si="0"/>
        <v>85</v>
      </c>
      <c r="K42" s="19" t="s">
        <v>62</v>
      </c>
      <c r="L42" s="16">
        <f t="shared" si="1"/>
        <v>42.5</v>
      </c>
    </row>
    <row r="43" spans="1:12" ht="30" customHeight="1" x14ac:dyDescent="0.2">
      <c r="A43" s="12">
        <v>32</v>
      </c>
      <c r="B43" s="17" t="s">
        <v>87</v>
      </c>
      <c r="C43" s="18" t="s">
        <v>8</v>
      </c>
      <c r="D43" s="72"/>
      <c r="E43" s="72">
        <v>85</v>
      </c>
      <c r="F43" s="72"/>
      <c r="G43" s="72"/>
      <c r="H43" s="72"/>
      <c r="I43" s="72"/>
      <c r="J43" s="15">
        <f t="shared" si="0"/>
        <v>85</v>
      </c>
      <c r="K43" s="19" t="s">
        <v>63</v>
      </c>
      <c r="L43" s="16">
        <f t="shared" si="1"/>
        <v>42.5</v>
      </c>
    </row>
    <row r="44" spans="1:12" ht="30" customHeight="1" x14ac:dyDescent="0.2">
      <c r="A44" s="12">
        <v>33</v>
      </c>
      <c r="B44" s="17" t="s">
        <v>228</v>
      </c>
      <c r="C44" s="18" t="s">
        <v>226</v>
      </c>
      <c r="D44" s="72"/>
      <c r="E44" s="72"/>
      <c r="F44" s="72">
        <v>82</v>
      </c>
      <c r="G44" s="72"/>
      <c r="H44" s="72"/>
      <c r="I44" s="72"/>
      <c r="J44" s="15">
        <f t="shared" ref="J44:J68" si="2">SUM(D44:I44)</f>
        <v>82</v>
      </c>
      <c r="K44" s="19" t="s">
        <v>62</v>
      </c>
      <c r="L44" s="16">
        <f t="shared" ref="L44:L68" si="3">AVERAGE(D44,E44,F44,G44,H44,I44,)</f>
        <v>41</v>
      </c>
    </row>
    <row r="45" spans="1:12" ht="30" customHeight="1" x14ac:dyDescent="0.2">
      <c r="A45" s="12">
        <v>34</v>
      </c>
      <c r="B45" s="17" t="s">
        <v>75</v>
      </c>
      <c r="C45" s="18" t="s">
        <v>6</v>
      </c>
      <c r="D45" s="72"/>
      <c r="E45" s="72"/>
      <c r="F45" s="72">
        <v>81</v>
      </c>
      <c r="G45" s="72"/>
      <c r="H45" s="72"/>
      <c r="I45" s="72"/>
      <c r="J45" s="15">
        <f t="shared" si="2"/>
        <v>81</v>
      </c>
      <c r="K45" s="19" t="s">
        <v>76</v>
      </c>
      <c r="L45" s="16">
        <f t="shared" si="3"/>
        <v>40.5</v>
      </c>
    </row>
    <row r="46" spans="1:12" ht="30" customHeight="1" x14ac:dyDescent="0.2">
      <c r="A46" s="12">
        <v>35</v>
      </c>
      <c r="B46" s="17" t="s">
        <v>116</v>
      </c>
      <c r="C46" s="18" t="s">
        <v>6</v>
      </c>
      <c r="D46" s="72"/>
      <c r="E46" s="72"/>
      <c r="F46" s="73">
        <v>81</v>
      </c>
      <c r="G46" s="73"/>
      <c r="H46" s="73"/>
      <c r="I46" s="73"/>
      <c r="J46" s="15">
        <f t="shared" si="2"/>
        <v>81</v>
      </c>
      <c r="K46" s="19" t="s">
        <v>76</v>
      </c>
      <c r="L46" s="16">
        <f t="shared" si="3"/>
        <v>40.5</v>
      </c>
    </row>
    <row r="47" spans="1:12" ht="30" customHeight="1" x14ac:dyDescent="0.2">
      <c r="A47" s="12">
        <v>36</v>
      </c>
      <c r="B47" s="13" t="s">
        <v>45</v>
      </c>
      <c r="C47" s="14" t="s">
        <v>13</v>
      </c>
      <c r="D47" s="72">
        <v>81</v>
      </c>
      <c r="E47" s="72"/>
      <c r="F47" s="73"/>
      <c r="G47" s="73"/>
      <c r="H47" s="73"/>
      <c r="I47" s="73"/>
      <c r="J47" s="15">
        <f t="shared" si="2"/>
        <v>81</v>
      </c>
      <c r="K47" s="19" t="s">
        <v>63</v>
      </c>
      <c r="L47" s="16">
        <f t="shared" si="3"/>
        <v>40.5</v>
      </c>
    </row>
    <row r="48" spans="1:12" ht="30" customHeight="1" x14ac:dyDescent="0.2">
      <c r="A48" s="12">
        <v>37</v>
      </c>
      <c r="B48" s="65" t="s">
        <v>171</v>
      </c>
      <c r="C48" s="66" t="s">
        <v>210</v>
      </c>
      <c r="D48" s="72"/>
      <c r="E48" s="72">
        <v>80</v>
      </c>
      <c r="F48" s="73"/>
      <c r="G48" s="73"/>
      <c r="H48" s="73"/>
      <c r="I48" s="73"/>
      <c r="J48" s="15">
        <f t="shared" si="2"/>
        <v>80</v>
      </c>
      <c r="K48" s="67" t="s">
        <v>62</v>
      </c>
      <c r="L48" s="16">
        <f t="shared" si="3"/>
        <v>40</v>
      </c>
    </row>
    <row r="49" spans="1:12" ht="30" customHeight="1" x14ac:dyDescent="0.2">
      <c r="A49" s="12">
        <v>38</v>
      </c>
      <c r="B49" s="20" t="s">
        <v>229</v>
      </c>
      <c r="C49" s="18" t="s">
        <v>8</v>
      </c>
      <c r="D49" s="72"/>
      <c r="E49" s="72"/>
      <c r="F49" s="73">
        <v>79</v>
      </c>
      <c r="G49" s="73"/>
      <c r="H49" s="73"/>
      <c r="I49" s="73"/>
      <c r="J49" s="15">
        <f t="shared" si="2"/>
        <v>79</v>
      </c>
      <c r="K49" s="19" t="s">
        <v>62</v>
      </c>
      <c r="L49" s="16">
        <f t="shared" si="3"/>
        <v>39.5</v>
      </c>
    </row>
    <row r="50" spans="1:12" ht="30" customHeight="1" x14ac:dyDescent="0.2">
      <c r="A50" s="12">
        <v>39</v>
      </c>
      <c r="B50" s="17" t="s">
        <v>211</v>
      </c>
      <c r="C50" s="18" t="s">
        <v>8</v>
      </c>
      <c r="D50" s="72"/>
      <c r="E50" s="72">
        <v>79</v>
      </c>
      <c r="F50" s="73"/>
      <c r="G50" s="73"/>
      <c r="H50" s="73"/>
      <c r="I50" s="73"/>
      <c r="J50" s="15">
        <f t="shared" si="2"/>
        <v>79</v>
      </c>
      <c r="K50" s="19" t="s">
        <v>62</v>
      </c>
      <c r="L50" s="16">
        <f t="shared" si="3"/>
        <v>39.5</v>
      </c>
    </row>
    <row r="51" spans="1:12" ht="30" customHeight="1" x14ac:dyDescent="0.2">
      <c r="A51" s="12">
        <v>40</v>
      </c>
      <c r="B51" s="65" t="s">
        <v>83</v>
      </c>
      <c r="C51" s="66" t="s">
        <v>18</v>
      </c>
      <c r="D51" s="72">
        <v>78</v>
      </c>
      <c r="E51" s="72"/>
      <c r="F51" s="73"/>
      <c r="G51" s="73"/>
      <c r="H51" s="73"/>
      <c r="I51" s="73"/>
      <c r="J51" s="15">
        <f t="shared" si="2"/>
        <v>78</v>
      </c>
      <c r="K51" s="19" t="s">
        <v>76</v>
      </c>
      <c r="L51" s="16">
        <f t="shared" si="3"/>
        <v>39</v>
      </c>
    </row>
    <row r="52" spans="1:12" ht="30" customHeight="1" x14ac:dyDescent="0.2">
      <c r="A52" s="12">
        <v>41</v>
      </c>
      <c r="B52" s="13" t="s">
        <v>174</v>
      </c>
      <c r="C52" s="14"/>
      <c r="D52" s="72"/>
      <c r="E52" s="72">
        <v>77</v>
      </c>
      <c r="F52" s="73"/>
      <c r="G52" s="73"/>
      <c r="H52" s="73"/>
      <c r="I52" s="73"/>
      <c r="J52" s="15">
        <f t="shared" si="2"/>
        <v>77</v>
      </c>
      <c r="K52" s="19" t="s">
        <v>62</v>
      </c>
      <c r="L52" s="16">
        <f t="shared" si="3"/>
        <v>38.5</v>
      </c>
    </row>
    <row r="53" spans="1:12" ht="30" customHeight="1" x14ac:dyDescent="0.2">
      <c r="A53" s="12">
        <v>42</v>
      </c>
      <c r="B53" s="17" t="s">
        <v>175</v>
      </c>
      <c r="C53" s="18"/>
      <c r="D53" s="72"/>
      <c r="E53" s="72">
        <v>77</v>
      </c>
      <c r="F53" s="73"/>
      <c r="G53" s="73"/>
      <c r="H53" s="73"/>
      <c r="I53" s="73"/>
      <c r="J53" s="15">
        <f t="shared" si="2"/>
        <v>77</v>
      </c>
      <c r="K53" s="19" t="s">
        <v>62</v>
      </c>
      <c r="L53" s="16">
        <f t="shared" si="3"/>
        <v>38.5</v>
      </c>
    </row>
    <row r="54" spans="1:12" ht="30" customHeight="1" x14ac:dyDescent="0.2">
      <c r="A54" s="12">
        <v>43</v>
      </c>
      <c r="B54" s="13" t="s">
        <v>130</v>
      </c>
      <c r="C54" s="66" t="s">
        <v>18</v>
      </c>
      <c r="D54" s="72">
        <v>76</v>
      </c>
      <c r="E54" s="72"/>
      <c r="F54" s="73"/>
      <c r="G54" s="73"/>
      <c r="H54" s="73"/>
      <c r="I54" s="73"/>
      <c r="J54" s="15">
        <f t="shared" si="2"/>
        <v>76</v>
      </c>
      <c r="K54" s="19" t="s">
        <v>62</v>
      </c>
      <c r="L54" s="16">
        <f t="shared" si="3"/>
        <v>38</v>
      </c>
    </row>
    <row r="55" spans="1:12" ht="30" customHeight="1" x14ac:dyDescent="0.2">
      <c r="A55" s="12">
        <v>44</v>
      </c>
      <c r="B55" s="13" t="s">
        <v>126</v>
      </c>
      <c r="C55" s="66" t="s">
        <v>16</v>
      </c>
      <c r="D55" s="72">
        <v>74</v>
      </c>
      <c r="E55" s="72"/>
      <c r="F55" s="73"/>
      <c r="G55" s="73"/>
      <c r="H55" s="73"/>
      <c r="I55" s="73"/>
      <c r="J55" s="15">
        <f t="shared" si="2"/>
        <v>74</v>
      </c>
      <c r="K55" s="19" t="s">
        <v>60</v>
      </c>
      <c r="L55" s="16">
        <f t="shared" si="3"/>
        <v>37</v>
      </c>
    </row>
    <row r="56" spans="1:12" ht="30" customHeight="1" x14ac:dyDescent="0.2">
      <c r="A56" s="12">
        <v>45</v>
      </c>
      <c r="B56" s="13" t="s">
        <v>241</v>
      </c>
      <c r="C56" s="14"/>
      <c r="D56" s="72"/>
      <c r="E56" s="72">
        <v>30</v>
      </c>
      <c r="F56" s="73">
        <v>41</v>
      </c>
      <c r="G56" s="73"/>
      <c r="H56" s="73"/>
      <c r="I56" s="73"/>
      <c r="J56" s="15">
        <f t="shared" si="2"/>
        <v>71</v>
      </c>
      <c r="K56" s="19" t="s">
        <v>62</v>
      </c>
      <c r="L56" s="16">
        <f t="shared" si="3"/>
        <v>23.666666666666668</v>
      </c>
    </row>
    <row r="57" spans="1:12" ht="30" customHeight="1" x14ac:dyDescent="0.2">
      <c r="A57" s="12">
        <v>46</v>
      </c>
      <c r="B57" s="17" t="s">
        <v>26</v>
      </c>
      <c r="C57" s="18" t="s">
        <v>7</v>
      </c>
      <c r="D57" s="72"/>
      <c r="E57" s="72">
        <v>70</v>
      </c>
      <c r="F57" s="73"/>
      <c r="G57" s="73"/>
      <c r="H57" s="73"/>
      <c r="I57" s="73"/>
      <c r="J57" s="15">
        <f t="shared" si="2"/>
        <v>70</v>
      </c>
      <c r="K57" s="19" t="s">
        <v>60</v>
      </c>
      <c r="L57" s="16">
        <f t="shared" si="3"/>
        <v>35</v>
      </c>
    </row>
    <row r="58" spans="1:12" ht="30" customHeight="1" x14ac:dyDescent="0.2">
      <c r="A58" s="12">
        <v>47</v>
      </c>
      <c r="B58" s="65" t="s">
        <v>179</v>
      </c>
      <c r="C58" s="66"/>
      <c r="D58" s="72"/>
      <c r="E58" s="72">
        <v>70</v>
      </c>
      <c r="F58" s="73"/>
      <c r="G58" s="73"/>
      <c r="H58" s="73"/>
      <c r="I58" s="73"/>
      <c r="J58" s="15">
        <f t="shared" si="2"/>
        <v>70</v>
      </c>
      <c r="K58" s="19" t="s">
        <v>62</v>
      </c>
      <c r="L58" s="16">
        <f t="shared" si="3"/>
        <v>35</v>
      </c>
    </row>
    <row r="59" spans="1:12" ht="30" customHeight="1" x14ac:dyDescent="0.2">
      <c r="A59" s="12">
        <v>48</v>
      </c>
      <c r="B59" s="17" t="s">
        <v>82</v>
      </c>
      <c r="C59" s="18" t="s">
        <v>12</v>
      </c>
      <c r="D59" s="72">
        <v>69</v>
      </c>
      <c r="E59" s="72"/>
      <c r="F59" s="73"/>
      <c r="G59" s="73"/>
      <c r="H59" s="73"/>
      <c r="I59" s="73"/>
      <c r="J59" s="15">
        <f t="shared" si="2"/>
        <v>69</v>
      </c>
      <c r="K59" s="19" t="s">
        <v>62</v>
      </c>
      <c r="L59" s="16">
        <f t="shared" si="3"/>
        <v>34.5</v>
      </c>
    </row>
    <row r="60" spans="1:12" ht="30" customHeight="1" x14ac:dyDescent="0.2">
      <c r="A60" s="12">
        <v>49</v>
      </c>
      <c r="B60" s="17" t="s">
        <v>68</v>
      </c>
      <c r="C60" s="18" t="s">
        <v>12</v>
      </c>
      <c r="D60" s="72"/>
      <c r="E60" s="72">
        <v>68</v>
      </c>
      <c r="F60" s="73"/>
      <c r="G60" s="73"/>
      <c r="H60" s="73"/>
      <c r="I60" s="73"/>
      <c r="J60" s="15">
        <f t="shared" si="2"/>
        <v>68</v>
      </c>
      <c r="K60" s="19" t="s">
        <v>60</v>
      </c>
      <c r="L60" s="16">
        <f t="shared" si="3"/>
        <v>34</v>
      </c>
    </row>
    <row r="61" spans="1:12" ht="30" customHeight="1" x14ac:dyDescent="0.2">
      <c r="A61" s="12">
        <v>50</v>
      </c>
      <c r="B61" s="13" t="s">
        <v>212</v>
      </c>
      <c r="C61" s="14" t="s">
        <v>8</v>
      </c>
      <c r="D61" s="72"/>
      <c r="E61" s="72">
        <v>68</v>
      </c>
      <c r="F61" s="73"/>
      <c r="G61" s="73"/>
      <c r="H61" s="73"/>
      <c r="I61" s="73"/>
      <c r="J61" s="15">
        <f t="shared" si="2"/>
        <v>68</v>
      </c>
      <c r="K61" s="19" t="s">
        <v>62</v>
      </c>
      <c r="L61" s="16">
        <f t="shared" si="3"/>
        <v>34</v>
      </c>
    </row>
    <row r="62" spans="1:12" ht="30" customHeight="1" x14ac:dyDescent="0.2">
      <c r="A62" s="12">
        <v>51</v>
      </c>
      <c r="B62" s="17" t="s">
        <v>112</v>
      </c>
      <c r="C62" s="18" t="s">
        <v>12</v>
      </c>
      <c r="D62" s="72">
        <v>67</v>
      </c>
      <c r="E62" s="72"/>
      <c r="F62" s="73"/>
      <c r="G62" s="73"/>
      <c r="H62" s="73"/>
      <c r="I62" s="73"/>
      <c r="J62" s="15">
        <f t="shared" si="2"/>
        <v>67</v>
      </c>
      <c r="K62" s="19" t="s">
        <v>62</v>
      </c>
      <c r="L62" s="16">
        <f t="shared" si="3"/>
        <v>33.5</v>
      </c>
    </row>
    <row r="63" spans="1:12" ht="30" customHeight="1" x14ac:dyDescent="0.2">
      <c r="A63" s="12">
        <v>52</v>
      </c>
      <c r="B63" s="65" t="s">
        <v>231</v>
      </c>
      <c r="C63" s="66" t="s">
        <v>8</v>
      </c>
      <c r="D63" s="72"/>
      <c r="E63" s="72"/>
      <c r="F63" s="73">
        <v>66</v>
      </c>
      <c r="G63" s="73"/>
      <c r="H63" s="73"/>
      <c r="I63" s="73"/>
      <c r="J63" s="15">
        <f t="shared" si="2"/>
        <v>66</v>
      </c>
      <c r="K63" s="19" t="s">
        <v>62</v>
      </c>
      <c r="L63" s="16">
        <f t="shared" si="3"/>
        <v>33</v>
      </c>
    </row>
    <row r="64" spans="1:12" ht="30" customHeight="1" x14ac:dyDescent="0.2">
      <c r="A64" s="12">
        <v>53</v>
      </c>
      <c r="B64" s="13" t="s">
        <v>77</v>
      </c>
      <c r="C64" s="14" t="s">
        <v>10</v>
      </c>
      <c r="D64" s="72"/>
      <c r="E64" s="72">
        <v>66</v>
      </c>
      <c r="F64" s="73"/>
      <c r="G64" s="73"/>
      <c r="H64" s="73"/>
      <c r="I64" s="73"/>
      <c r="J64" s="15">
        <f t="shared" si="2"/>
        <v>66</v>
      </c>
      <c r="K64" s="67" t="s">
        <v>63</v>
      </c>
      <c r="L64" s="16">
        <f t="shared" si="3"/>
        <v>33</v>
      </c>
    </row>
    <row r="65" spans="1:15" ht="30" customHeight="1" x14ac:dyDescent="0.2">
      <c r="A65" s="12">
        <v>54</v>
      </c>
      <c r="B65" s="20" t="s">
        <v>34</v>
      </c>
      <c r="C65" s="18" t="s">
        <v>2</v>
      </c>
      <c r="D65" s="72"/>
      <c r="E65" s="72">
        <v>64</v>
      </c>
      <c r="F65" s="73"/>
      <c r="G65" s="73"/>
      <c r="H65" s="73"/>
      <c r="I65" s="73"/>
      <c r="J65" s="15">
        <f t="shared" si="2"/>
        <v>64</v>
      </c>
      <c r="K65" s="19" t="s">
        <v>63</v>
      </c>
      <c r="L65" s="16">
        <f t="shared" si="3"/>
        <v>32</v>
      </c>
    </row>
    <row r="66" spans="1:15" ht="30" customHeight="1" x14ac:dyDescent="0.2">
      <c r="A66" s="12">
        <v>55</v>
      </c>
      <c r="B66" s="17" t="s">
        <v>232</v>
      </c>
      <c r="C66" s="18" t="s">
        <v>6</v>
      </c>
      <c r="D66" s="72"/>
      <c r="E66" s="72"/>
      <c r="F66" s="73">
        <v>59</v>
      </c>
      <c r="G66" s="73"/>
      <c r="H66" s="73"/>
      <c r="I66" s="73"/>
      <c r="J66" s="15">
        <f t="shared" si="2"/>
        <v>59</v>
      </c>
      <c r="K66" s="19" t="s">
        <v>62</v>
      </c>
      <c r="L66" s="16">
        <f t="shared" si="3"/>
        <v>29.5</v>
      </c>
    </row>
    <row r="67" spans="1:15" ht="30" customHeight="1" x14ac:dyDescent="0.2">
      <c r="A67" s="12">
        <v>56</v>
      </c>
      <c r="B67" s="31" t="s">
        <v>48</v>
      </c>
      <c r="C67" s="18" t="s">
        <v>8</v>
      </c>
      <c r="D67" s="72"/>
      <c r="E67" s="72"/>
      <c r="F67" s="73">
        <v>54</v>
      </c>
      <c r="G67" s="73"/>
      <c r="H67" s="73"/>
      <c r="I67" s="73"/>
      <c r="J67" s="15">
        <f t="shared" si="2"/>
        <v>54</v>
      </c>
      <c r="K67" s="19" t="s">
        <v>62</v>
      </c>
      <c r="L67" s="16">
        <f t="shared" si="3"/>
        <v>27</v>
      </c>
    </row>
    <row r="68" spans="1:15" ht="30" customHeight="1" x14ac:dyDescent="0.2">
      <c r="A68" s="12">
        <v>57</v>
      </c>
      <c r="B68" s="17" t="s">
        <v>129</v>
      </c>
      <c r="C68" s="18" t="s">
        <v>2</v>
      </c>
      <c r="D68" s="72">
        <v>43</v>
      </c>
      <c r="E68" s="72"/>
      <c r="F68" s="73"/>
      <c r="G68" s="73"/>
      <c r="H68" s="73"/>
      <c r="I68" s="73"/>
      <c r="J68" s="15">
        <f t="shared" si="2"/>
        <v>43</v>
      </c>
      <c r="K68" s="19" t="s">
        <v>62</v>
      </c>
      <c r="L68" s="16">
        <f t="shared" si="3"/>
        <v>21.5</v>
      </c>
    </row>
    <row r="69" spans="1:15" ht="30" customHeight="1" x14ac:dyDescent="0.2">
      <c r="A69" s="293"/>
      <c r="B69" s="294"/>
      <c r="C69" s="30"/>
      <c r="D69" s="72"/>
      <c r="E69" s="72"/>
      <c r="F69" s="73"/>
      <c r="G69" s="73"/>
      <c r="H69" s="73"/>
      <c r="I69" s="73"/>
      <c r="J69" s="15"/>
      <c r="K69" s="19"/>
      <c r="L69" s="16"/>
    </row>
    <row r="70" spans="1:15" ht="30" customHeight="1" x14ac:dyDescent="0.2">
      <c r="A70" s="319" t="s">
        <v>94</v>
      </c>
      <c r="B70" s="320"/>
      <c r="C70" s="321"/>
      <c r="D70" s="32">
        <v>78.599999999999994</v>
      </c>
      <c r="E70" s="32">
        <v>78.3</v>
      </c>
      <c r="F70" s="32">
        <v>78.5</v>
      </c>
      <c r="G70" s="32"/>
      <c r="H70" s="32"/>
      <c r="I70" s="32"/>
      <c r="J70" s="33"/>
      <c r="K70" s="34"/>
      <c r="L70" s="35">
        <f>AVERAGE(D70,E70,F70,G70,H70,I70)</f>
        <v>78.466666666666654</v>
      </c>
    </row>
    <row r="71" spans="1:15" ht="30" customHeight="1" thickBot="1" x14ac:dyDescent="0.25">
      <c r="A71" s="36"/>
      <c r="B71" s="37"/>
      <c r="C71" s="38"/>
      <c r="D71" s="39"/>
      <c r="E71" s="39"/>
      <c r="F71" s="39"/>
      <c r="G71" s="39"/>
      <c r="H71" s="39"/>
      <c r="I71" s="39"/>
      <c r="J71" s="41"/>
      <c r="K71" s="42"/>
      <c r="L71" s="43"/>
    </row>
    <row r="72" spans="1:15" x14ac:dyDescent="0.25">
      <c r="A72" s="44"/>
      <c r="B72" s="45"/>
      <c r="C72" s="46"/>
      <c r="D72" s="47"/>
      <c r="E72" s="47"/>
      <c r="F72" s="47"/>
      <c r="G72" s="47"/>
      <c r="H72" s="47"/>
      <c r="I72" s="47"/>
      <c r="J72" s="48"/>
      <c r="K72" s="48"/>
    </row>
    <row r="73" spans="1:15" s="51" customFormat="1" ht="18.75" x14ac:dyDescent="0.3">
      <c r="A73" s="49"/>
      <c r="B73" s="50"/>
      <c r="D73" s="52"/>
      <c r="E73" s="1"/>
      <c r="F73" s="1"/>
      <c r="G73" s="1"/>
      <c r="H73" s="1"/>
      <c r="I73" s="1"/>
      <c r="J73" s="48"/>
      <c r="K73" s="48"/>
      <c r="L73" s="7"/>
      <c r="M73" s="1"/>
      <c r="N73" s="1"/>
      <c r="O73" s="1"/>
    </row>
    <row r="74" spans="1:15" s="51" customFormat="1" x14ac:dyDescent="0.25">
      <c r="A74" s="1"/>
      <c r="B74" s="5"/>
      <c r="C74" s="53"/>
      <c r="D74" s="52"/>
      <c r="E74" s="1"/>
      <c r="F74" s="54"/>
      <c r="G74" s="1"/>
      <c r="H74" s="1"/>
      <c r="I74" s="1"/>
      <c r="J74" s="1"/>
      <c r="K74" s="52"/>
      <c r="L74" s="7"/>
      <c r="M74" s="1"/>
      <c r="N74" s="1"/>
      <c r="O74" s="1"/>
    </row>
    <row r="75" spans="1:15" s="51" customFormat="1" x14ac:dyDescent="0.25">
      <c r="A75" s="1"/>
      <c r="B75" s="5"/>
      <c r="C75" s="53"/>
      <c r="D75" s="52"/>
      <c r="E75" s="1"/>
      <c r="F75" s="1"/>
      <c r="G75" s="1"/>
      <c r="H75" s="1"/>
      <c r="I75" s="1"/>
      <c r="J75" s="1"/>
      <c r="K75" s="1"/>
      <c r="L75" s="7"/>
      <c r="M75" s="1"/>
      <c r="N75" s="1"/>
      <c r="O75" s="1"/>
    </row>
    <row r="76" spans="1:15" s="51" customFormat="1" ht="30" x14ac:dyDescent="0.4">
      <c r="A76" s="1"/>
      <c r="B76" s="5"/>
      <c r="C76" s="53"/>
      <c r="D76" s="52"/>
      <c r="E76" s="1"/>
      <c r="F76" s="55"/>
      <c r="G76" s="1"/>
      <c r="H76" s="1"/>
      <c r="I76" s="1"/>
      <c r="J76" s="1"/>
      <c r="K76" s="1"/>
      <c r="L76" s="7"/>
      <c r="M76" s="1"/>
      <c r="N76" s="1"/>
      <c r="O76" s="1"/>
    </row>
    <row r="77" spans="1:15" s="51" customFormat="1" x14ac:dyDescent="0.25">
      <c r="A77" s="1"/>
      <c r="B77" s="5"/>
      <c r="C77" s="53"/>
      <c r="D77" s="1"/>
      <c r="E77" s="1"/>
      <c r="F77" s="1"/>
      <c r="G77" s="1"/>
      <c r="H77" s="1"/>
      <c r="I77" s="1"/>
      <c r="J77" s="1"/>
      <c r="K77" s="1"/>
      <c r="L77" s="7"/>
      <c r="M77" s="1"/>
      <c r="N77" s="1"/>
      <c r="O77" s="1"/>
    </row>
    <row r="78" spans="1:15" s="51" customFormat="1" x14ac:dyDescent="0.25">
      <c r="A78" s="1"/>
      <c r="B78" s="5"/>
      <c r="C78" s="53"/>
      <c r="D78" s="1"/>
      <c r="E78" s="1"/>
      <c r="F78" s="1"/>
      <c r="G78" s="1"/>
      <c r="H78" s="1"/>
      <c r="I78" s="1"/>
      <c r="J78" s="1"/>
      <c r="K78" s="1"/>
      <c r="L78" s="7"/>
      <c r="M78" s="1"/>
      <c r="N78" s="1"/>
      <c r="O78" s="1"/>
    </row>
    <row r="79" spans="1:15" s="51" customFormat="1" x14ac:dyDescent="0.25">
      <c r="A79" s="1"/>
      <c r="B79" s="5"/>
      <c r="C79" s="53"/>
      <c r="D79" s="1"/>
      <c r="E79" s="1"/>
      <c r="F79" s="1"/>
      <c r="G79" s="1"/>
      <c r="H79" s="1"/>
      <c r="I79" s="1"/>
      <c r="J79" s="1"/>
      <c r="K79" s="1"/>
      <c r="L79" s="7"/>
      <c r="M79" s="1"/>
      <c r="N79" s="1"/>
      <c r="O79" s="1"/>
    </row>
    <row r="80" spans="1:15" s="51" customFormat="1" x14ac:dyDescent="0.25">
      <c r="A80" s="1"/>
      <c r="B80" s="5"/>
      <c r="C80" s="53"/>
      <c r="D80" s="1"/>
      <c r="E80" s="1"/>
      <c r="F80" s="1"/>
      <c r="G80" s="1"/>
      <c r="H80" s="1"/>
      <c r="I80" s="1"/>
      <c r="J80" s="1"/>
      <c r="K80" s="1"/>
      <c r="L80" s="7"/>
      <c r="M80" s="1"/>
      <c r="N80" s="1"/>
      <c r="O80" s="1"/>
    </row>
    <row r="83" spans="1:15" s="51" customFormat="1" x14ac:dyDescent="0.25">
      <c r="A83" s="1"/>
      <c r="B83" s="5"/>
      <c r="C83" s="56"/>
      <c r="D83" s="57"/>
      <c r="E83" s="57"/>
      <c r="F83" s="57"/>
      <c r="G83" s="1"/>
      <c r="H83" s="1"/>
      <c r="I83" s="1"/>
      <c r="J83" s="1"/>
      <c r="K83" s="1"/>
      <c r="L83" s="7"/>
      <c r="M83" s="1"/>
      <c r="N83" s="1"/>
      <c r="O83" s="1"/>
    </row>
    <row r="84" spans="1:15" s="51" customFormat="1" x14ac:dyDescent="0.25">
      <c r="A84" s="1"/>
      <c r="B84" s="5"/>
      <c r="C84" s="6"/>
      <c r="D84" s="1"/>
      <c r="E84" s="1"/>
      <c r="F84" s="1"/>
      <c r="G84" s="1"/>
      <c r="H84" s="1"/>
      <c r="I84" s="1"/>
      <c r="J84" s="1"/>
      <c r="K84" s="1"/>
      <c r="L84" s="7"/>
      <c r="M84" s="1"/>
      <c r="N84" s="1"/>
      <c r="O84" s="1"/>
    </row>
    <row r="85" spans="1:15" s="51" customFormat="1" x14ac:dyDescent="0.25">
      <c r="A85" s="1"/>
      <c r="B85" s="5"/>
      <c r="C85" s="58"/>
      <c r="D85" s="59"/>
      <c r="E85" s="59"/>
      <c r="F85" s="59"/>
      <c r="G85" s="1"/>
      <c r="H85" s="1"/>
      <c r="I85" s="1"/>
      <c r="J85" s="1"/>
      <c r="K85" s="1"/>
      <c r="L85" s="7"/>
      <c r="M85" s="1"/>
      <c r="N85" s="1"/>
      <c r="O85" s="1"/>
    </row>
    <row r="86" spans="1:15" s="51" customFormat="1" x14ac:dyDescent="0.25">
      <c r="A86" s="1"/>
      <c r="B86" s="5"/>
      <c r="C86" s="6"/>
      <c r="D86" s="1"/>
      <c r="E86" s="1"/>
      <c r="F86" s="1"/>
      <c r="G86" s="1"/>
      <c r="H86" s="1"/>
      <c r="I86" s="1"/>
      <c r="J86" s="1"/>
      <c r="K86" s="1"/>
      <c r="L86" s="7"/>
      <c r="M86" s="1"/>
      <c r="N86" s="1"/>
      <c r="O86" s="1"/>
    </row>
    <row r="87" spans="1:15" s="51" customFormat="1" x14ac:dyDescent="0.25">
      <c r="A87" s="1"/>
      <c r="B87" s="5"/>
      <c r="C87" s="60"/>
      <c r="D87" s="61"/>
      <c r="E87" s="61"/>
      <c r="F87" s="61"/>
      <c r="G87" s="1"/>
      <c r="H87" s="1"/>
      <c r="I87" s="1"/>
      <c r="J87" s="1"/>
      <c r="K87" s="1"/>
      <c r="L87" s="7"/>
      <c r="M87" s="1"/>
      <c r="N87" s="1"/>
      <c r="O87" s="1"/>
    </row>
    <row r="88" spans="1:15" s="51" customFormat="1" x14ac:dyDescent="0.25">
      <c r="A88" s="1"/>
      <c r="B88" s="5"/>
      <c r="C88" s="6"/>
      <c r="D88" s="1"/>
      <c r="E88" s="1"/>
      <c r="F88" s="1"/>
      <c r="G88" s="1"/>
      <c r="H88" s="1"/>
      <c r="I88" s="1"/>
      <c r="J88" s="1"/>
      <c r="K88" s="1"/>
      <c r="L88" s="7"/>
      <c r="M88" s="1"/>
      <c r="N88" s="1"/>
      <c r="O88" s="1"/>
    </row>
    <row r="89" spans="1:15" x14ac:dyDescent="0.25">
      <c r="A89" s="62"/>
      <c r="C89" s="58"/>
      <c r="D89" s="59"/>
      <c r="E89" s="59"/>
      <c r="F89" s="59"/>
    </row>
    <row r="90" spans="1:15" x14ac:dyDescent="0.25">
      <c r="C90" s="63"/>
      <c r="D90" s="64"/>
      <c r="E90" s="64"/>
      <c r="F90" s="64"/>
    </row>
  </sheetData>
  <autoFilter ref="A11:L70" xr:uid="{00000000-0009-0000-0000-000000000000}">
    <sortState xmlns:xlrd2="http://schemas.microsoft.com/office/spreadsheetml/2017/richdata2" ref="A14:N88">
      <sortCondition descending="1" ref="J12:J81"/>
    </sortState>
  </autoFilter>
  <sortState xmlns:xlrd2="http://schemas.microsoft.com/office/spreadsheetml/2017/richdata2" ref="B12:L101">
    <sortCondition descending="1" ref="J12:J101"/>
    <sortCondition descending="1" ref="F12:F101"/>
    <sortCondition descending="1" ref="E12:E101"/>
  </sortState>
  <mergeCells count="13">
    <mergeCell ref="K9:K11"/>
    <mergeCell ref="L9:L11"/>
    <mergeCell ref="A70:C70"/>
    <mergeCell ref="A1:L1"/>
    <mergeCell ref="A2:L2"/>
    <mergeCell ref="A3:L3"/>
    <mergeCell ref="A4:L4"/>
    <mergeCell ref="A5:L5"/>
    <mergeCell ref="A9:A11"/>
    <mergeCell ref="B9:B11"/>
    <mergeCell ref="C9:C11"/>
    <mergeCell ref="D9:I9"/>
    <mergeCell ref="J9:J11"/>
  </mergeCells>
  <printOptions horizontalCentered="1" verticalCentered="1"/>
  <pageMargins left="0" right="0" top="0.19685039370078741" bottom="0" header="0" footer="0"/>
  <pageSetup paperSize="8" scale="55" orientation="portrait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O57"/>
  <sheetViews>
    <sheetView topLeftCell="A49" zoomScale="80" zoomScaleNormal="80" workbookViewId="0">
      <selection activeCell="N69" sqref="N69"/>
    </sheetView>
  </sheetViews>
  <sheetFormatPr defaultColWidth="9.140625" defaultRowHeight="12.75" x14ac:dyDescent="0.2"/>
  <cols>
    <col min="1" max="1" width="7" style="1" customWidth="1"/>
    <col min="2" max="2" width="5.28515625" style="1" customWidth="1"/>
    <col min="3" max="3" width="30" style="1" customWidth="1"/>
    <col min="4" max="4" width="21.85546875" style="106" customWidth="1"/>
    <col min="5" max="5" width="8.85546875" style="1" customWidth="1"/>
    <col min="6" max="9" width="9.85546875" style="1" bestFit="1" customWidth="1"/>
    <col min="10" max="10" width="9.85546875" style="1" customWidth="1"/>
    <col min="11" max="11" width="7.5703125" style="1" customWidth="1"/>
    <col min="12" max="12" width="10" style="1" customWidth="1"/>
    <col min="13" max="13" width="8.85546875" style="1" customWidth="1"/>
    <col min="14" max="14" width="8.85546875" style="6" customWidth="1"/>
    <col min="15" max="16384" width="9.140625" style="1"/>
  </cols>
  <sheetData>
    <row r="1" spans="1:14" ht="26.25" x14ac:dyDescent="0.4">
      <c r="A1" s="339" t="s">
        <v>50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</row>
    <row r="2" spans="1:14" ht="26.25" x14ac:dyDescent="0.4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ht="20.25" x14ac:dyDescent="0.3">
      <c r="A3" s="340" t="s">
        <v>213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</row>
    <row r="4" spans="1:14" ht="20.25" x14ac:dyDescent="0.3">
      <c r="A4" s="340" t="s">
        <v>214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</row>
    <row r="5" spans="1:14" ht="20.25" x14ac:dyDescent="0.3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4" ht="19.5" x14ac:dyDescent="0.35">
      <c r="A6" s="341" t="s">
        <v>215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</row>
    <row r="7" spans="1:14" ht="19.5" x14ac:dyDescent="0.35">
      <c r="A7" s="341" t="s">
        <v>216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</row>
    <row r="8" spans="1:14" ht="18" x14ac:dyDescent="0.25">
      <c r="A8" s="341" t="s">
        <v>217</v>
      </c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</row>
    <row r="9" spans="1:14" ht="19.5" thickBot="1" x14ac:dyDescent="0.35">
      <c r="A9" s="105"/>
      <c r="B9" s="105"/>
      <c r="C9" s="105"/>
      <c r="D9" s="221"/>
      <c r="E9" s="222"/>
      <c r="F9" s="223"/>
      <c r="G9" s="224"/>
      <c r="H9" s="222"/>
      <c r="I9" s="225"/>
      <c r="J9" s="223"/>
      <c r="K9" s="224"/>
      <c r="L9" s="223"/>
      <c r="M9" s="224"/>
      <c r="N9" s="225"/>
    </row>
    <row r="10" spans="1:14" ht="26.25" customHeight="1" x14ac:dyDescent="0.2">
      <c r="A10" s="357" t="s">
        <v>52</v>
      </c>
      <c r="B10" s="360" t="s">
        <v>218</v>
      </c>
      <c r="C10" s="363" t="s">
        <v>219</v>
      </c>
      <c r="D10" s="366" t="s">
        <v>220</v>
      </c>
      <c r="E10" s="369" t="s">
        <v>0</v>
      </c>
      <c r="F10" s="334" t="s">
        <v>221</v>
      </c>
      <c r="G10" s="335"/>
      <c r="H10" s="335"/>
      <c r="I10" s="335"/>
      <c r="J10" s="346" t="s">
        <v>147</v>
      </c>
      <c r="K10" s="349" t="s">
        <v>148</v>
      </c>
      <c r="L10" s="351" t="s">
        <v>222</v>
      </c>
      <c r="M10" s="349" t="s">
        <v>223</v>
      </c>
      <c r="N10" s="353" t="s">
        <v>150</v>
      </c>
    </row>
    <row r="11" spans="1:14" ht="12.75" customHeight="1" x14ac:dyDescent="0.2">
      <c r="A11" s="358"/>
      <c r="B11" s="361"/>
      <c r="C11" s="364"/>
      <c r="D11" s="367"/>
      <c r="E11" s="370"/>
      <c r="F11" s="355" t="s">
        <v>151</v>
      </c>
      <c r="G11" s="355" t="s">
        <v>152</v>
      </c>
      <c r="H11" s="355" t="s">
        <v>153</v>
      </c>
      <c r="I11" s="355" t="s">
        <v>154</v>
      </c>
      <c r="J11" s="347"/>
      <c r="K11" s="350"/>
      <c r="L11" s="352"/>
      <c r="M11" s="350"/>
      <c r="N11" s="354"/>
    </row>
    <row r="12" spans="1:14" ht="26.25" customHeight="1" x14ac:dyDescent="0.2">
      <c r="A12" s="358"/>
      <c r="B12" s="361"/>
      <c r="C12" s="364"/>
      <c r="D12" s="367"/>
      <c r="E12" s="370"/>
      <c r="F12" s="356"/>
      <c r="G12" s="356"/>
      <c r="H12" s="356"/>
      <c r="I12" s="356"/>
      <c r="J12" s="348"/>
      <c r="K12" s="350"/>
      <c r="L12" s="352"/>
      <c r="M12" s="350"/>
      <c r="N12" s="354"/>
    </row>
    <row r="13" spans="1:14" ht="27" customHeight="1" thickBot="1" x14ac:dyDescent="0.25">
      <c r="A13" s="359"/>
      <c r="B13" s="362"/>
      <c r="C13" s="365"/>
      <c r="D13" s="368"/>
      <c r="E13" s="371"/>
      <c r="F13" s="226">
        <v>25</v>
      </c>
      <c r="G13" s="226">
        <v>25</v>
      </c>
      <c r="H13" s="226">
        <v>25</v>
      </c>
      <c r="I13" s="226">
        <v>25</v>
      </c>
      <c r="J13" s="227" t="s">
        <v>224</v>
      </c>
      <c r="K13" s="350"/>
      <c r="L13" s="352"/>
      <c r="M13" s="350"/>
      <c r="N13" s="354"/>
    </row>
    <row r="14" spans="1:14" ht="24.95" customHeight="1" x14ac:dyDescent="0.2">
      <c r="A14" s="228" t="s">
        <v>156</v>
      </c>
      <c r="B14" s="110">
        <v>16</v>
      </c>
      <c r="C14" s="229" t="s">
        <v>157</v>
      </c>
      <c r="D14" s="230" t="s">
        <v>20</v>
      </c>
      <c r="E14" s="301" t="s">
        <v>158</v>
      </c>
      <c r="F14" s="231">
        <v>22</v>
      </c>
      <c r="G14" s="231">
        <v>24</v>
      </c>
      <c r="H14" s="231">
        <v>23</v>
      </c>
      <c r="I14" s="231">
        <v>25</v>
      </c>
      <c r="J14" s="232">
        <f t="shared" ref="J14:J51" si="0">SUM(F14:I14)</f>
        <v>94</v>
      </c>
      <c r="K14" s="117"/>
      <c r="L14" s="295">
        <f t="shared" ref="L14:L51" si="1">J14/100</f>
        <v>0.94</v>
      </c>
      <c r="M14" s="296">
        <v>1</v>
      </c>
      <c r="N14" s="297" t="str">
        <f t="shared" ref="N14:N51" si="2">IF(J14&gt;90,"MS",IF(J14&gt;85,"I.",IF(J14&gt;79,"II.",IF(J14&gt;69,"III.","-"))))</f>
        <v>MS</v>
      </c>
    </row>
    <row r="15" spans="1:14" ht="24.95" customHeight="1" x14ac:dyDescent="0.2">
      <c r="A15" s="233" t="s">
        <v>159</v>
      </c>
      <c r="B15" s="122">
        <v>21</v>
      </c>
      <c r="C15" s="234" t="s">
        <v>23</v>
      </c>
      <c r="D15" s="235" t="s">
        <v>18</v>
      </c>
      <c r="E15" s="302" t="s">
        <v>158</v>
      </c>
      <c r="F15" s="236">
        <v>21</v>
      </c>
      <c r="G15" s="237">
        <v>24</v>
      </c>
      <c r="H15" s="237">
        <v>24</v>
      </c>
      <c r="I15" s="236">
        <v>23</v>
      </c>
      <c r="J15" s="238">
        <f t="shared" si="0"/>
        <v>92</v>
      </c>
      <c r="K15" s="300"/>
      <c r="L15" s="298">
        <f t="shared" si="1"/>
        <v>0.92</v>
      </c>
      <c r="M15" s="298">
        <f>J15/94</f>
        <v>0.97872340425531912</v>
      </c>
      <c r="N15" s="299" t="str">
        <f t="shared" si="2"/>
        <v>MS</v>
      </c>
    </row>
    <row r="16" spans="1:14" ht="24.95" customHeight="1" x14ac:dyDescent="0.2">
      <c r="A16" s="241" t="s">
        <v>161</v>
      </c>
      <c r="B16" s="131">
        <v>33</v>
      </c>
      <c r="C16" s="234" t="s">
        <v>160</v>
      </c>
      <c r="D16" s="235" t="s">
        <v>18</v>
      </c>
      <c r="E16" s="302" t="s">
        <v>158</v>
      </c>
      <c r="F16" s="242">
        <v>20</v>
      </c>
      <c r="G16" s="243">
        <v>23</v>
      </c>
      <c r="H16" s="237">
        <v>25</v>
      </c>
      <c r="I16" s="242">
        <v>22</v>
      </c>
      <c r="J16" s="238">
        <f t="shared" si="0"/>
        <v>90</v>
      </c>
      <c r="K16" s="300"/>
      <c r="L16" s="298">
        <f t="shared" si="1"/>
        <v>0.9</v>
      </c>
      <c r="M16" s="298">
        <f>J16/94</f>
        <v>0.95744680851063835</v>
      </c>
      <c r="N16" s="299" t="str">
        <f t="shared" si="2"/>
        <v>I.</v>
      </c>
    </row>
    <row r="17" spans="1:14" ht="24.95" customHeight="1" x14ac:dyDescent="0.2">
      <c r="A17" s="244" t="s">
        <v>162</v>
      </c>
      <c r="B17" s="134">
        <v>24</v>
      </c>
      <c r="C17" s="245" t="s">
        <v>14</v>
      </c>
      <c r="D17" s="246" t="s">
        <v>7</v>
      </c>
      <c r="E17" s="303" t="s">
        <v>158</v>
      </c>
      <c r="F17" s="247">
        <v>21</v>
      </c>
      <c r="G17" s="248">
        <v>23</v>
      </c>
      <c r="H17" s="248">
        <v>23</v>
      </c>
      <c r="I17" s="247">
        <v>21</v>
      </c>
      <c r="J17" s="238">
        <f t="shared" si="0"/>
        <v>88</v>
      </c>
      <c r="K17" s="170"/>
      <c r="L17" s="239">
        <f t="shared" si="1"/>
        <v>0.88</v>
      </c>
      <c r="M17" s="239">
        <f t="shared" ref="M17:M19" si="3">J17/94</f>
        <v>0.93617021276595747</v>
      </c>
      <c r="N17" s="240" t="str">
        <f t="shared" si="2"/>
        <v>I.</v>
      </c>
    </row>
    <row r="18" spans="1:14" ht="24.75" customHeight="1" x14ac:dyDescent="0.2">
      <c r="A18" s="249" t="s">
        <v>163</v>
      </c>
      <c r="B18" s="146">
        <v>18</v>
      </c>
      <c r="C18" s="250" t="s">
        <v>167</v>
      </c>
      <c r="D18" s="246" t="s">
        <v>5</v>
      </c>
      <c r="E18" s="303" t="s">
        <v>158</v>
      </c>
      <c r="F18" s="247">
        <v>21</v>
      </c>
      <c r="G18" s="248">
        <v>22</v>
      </c>
      <c r="H18" s="248">
        <v>23</v>
      </c>
      <c r="I18" s="247">
        <v>20</v>
      </c>
      <c r="J18" s="238">
        <f t="shared" si="0"/>
        <v>86</v>
      </c>
      <c r="K18" s="170"/>
      <c r="L18" s="239">
        <f t="shared" si="1"/>
        <v>0.86</v>
      </c>
      <c r="M18" s="239">
        <f t="shared" si="3"/>
        <v>0.91489361702127658</v>
      </c>
      <c r="N18" s="240" t="str">
        <f t="shared" si="2"/>
        <v>I.</v>
      </c>
    </row>
    <row r="19" spans="1:14" ht="24.95" customHeight="1" x14ac:dyDescent="0.2">
      <c r="A19" s="249" t="s">
        <v>164</v>
      </c>
      <c r="B19" s="146">
        <v>14</v>
      </c>
      <c r="C19" s="251" t="s">
        <v>17</v>
      </c>
      <c r="D19" s="246" t="s">
        <v>6</v>
      </c>
      <c r="E19" s="304" t="s">
        <v>158</v>
      </c>
      <c r="F19" s="247">
        <v>20</v>
      </c>
      <c r="G19" s="248">
        <v>17</v>
      </c>
      <c r="H19" s="248">
        <v>23</v>
      </c>
      <c r="I19" s="247">
        <v>22</v>
      </c>
      <c r="J19" s="238">
        <f t="shared" si="0"/>
        <v>82</v>
      </c>
      <c r="K19" s="170"/>
      <c r="L19" s="239">
        <f t="shared" si="1"/>
        <v>0.82</v>
      </c>
      <c r="M19" s="239">
        <f t="shared" si="3"/>
        <v>0.87234042553191493</v>
      </c>
      <c r="N19" s="240" t="str">
        <f t="shared" si="2"/>
        <v>II.</v>
      </c>
    </row>
    <row r="20" spans="1:14" ht="24.95" customHeight="1" x14ac:dyDescent="0.2">
      <c r="A20" s="249"/>
      <c r="B20" s="146"/>
      <c r="C20" s="251"/>
      <c r="D20" s="246"/>
      <c r="E20" s="304"/>
      <c r="F20" s="247"/>
      <c r="G20" s="248"/>
      <c r="H20" s="248"/>
      <c r="I20" s="247"/>
      <c r="J20" s="247"/>
      <c r="K20" s="137"/>
      <c r="L20" s="137"/>
      <c r="M20" s="137"/>
      <c r="N20" s="240"/>
    </row>
    <row r="21" spans="1:14" ht="24.95" customHeight="1" x14ac:dyDescent="0.2">
      <c r="A21" s="233" t="s">
        <v>156</v>
      </c>
      <c r="B21" s="131">
        <v>32</v>
      </c>
      <c r="C21" s="252" t="s">
        <v>225</v>
      </c>
      <c r="D21" s="235" t="s">
        <v>226</v>
      </c>
      <c r="E21" s="302" t="s">
        <v>170</v>
      </c>
      <c r="F21" s="236">
        <v>19</v>
      </c>
      <c r="G21" s="237">
        <v>23</v>
      </c>
      <c r="H21" s="237">
        <v>22</v>
      </c>
      <c r="I21" s="236">
        <v>24</v>
      </c>
      <c r="J21" s="238">
        <f t="shared" si="0"/>
        <v>88</v>
      </c>
      <c r="K21" s="300"/>
      <c r="L21" s="298">
        <f t="shared" si="1"/>
        <v>0.88</v>
      </c>
      <c r="M21" s="298">
        <f>J21/94</f>
        <v>0.93617021276595747</v>
      </c>
      <c r="N21" s="299" t="str">
        <f t="shared" si="2"/>
        <v>I.</v>
      </c>
    </row>
    <row r="22" spans="1:14" ht="24.95" customHeight="1" x14ac:dyDescent="0.2">
      <c r="A22" s="233" t="s">
        <v>159</v>
      </c>
      <c r="B22" s="131">
        <v>10</v>
      </c>
      <c r="C22" s="253" t="s">
        <v>227</v>
      </c>
      <c r="D22" s="254" t="s">
        <v>8</v>
      </c>
      <c r="E22" s="305" t="s">
        <v>170</v>
      </c>
      <c r="F22" s="236">
        <v>16</v>
      </c>
      <c r="G22" s="237">
        <v>23</v>
      </c>
      <c r="H22" s="237">
        <v>22</v>
      </c>
      <c r="I22" s="236">
        <v>24</v>
      </c>
      <c r="J22" s="238">
        <f t="shared" si="0"/>
        <v>85</v>
      </c>
      <c r="K22" s="300"/>
      <c r="L22" s="298">
        <f t="shared" si="1"/>
        <v>0.85</v>
      </c>
      <c r="M22" s="298">
        <f t="shared" ref="M22:M33" si="4">J22/94</f>
        <v>0.9042553191489362</v>
      </c>
      <c r="N22" s="299" t="str">
        <f t="shared" si="2"/>
        <v>II.</v>
      </c>
    </row>
    <row r="23" spans="1:14" ht="24.95" customHeight="1" x14ac:dyDescent="0.2">
      <c r="A23" s="241" t="s">
        <v>161</v>
      </c>
      <c r="B23" s="122">
        <v>5</v>
      </c>
      <c r="C23" s="234" t="s">
        <v>127</v>
      </c>
      <c r="D23" s="235" t="s">
        <v>18</v>
      </c>
      <c r="E23" s="302" t="s">
        <v>170</v>
      </c>
      <c r="F23" s="236">
        <v>21</v>
      </c>
      <c r="G23" s="237">
        <v>19</v>
      </c>
      <c r="H23" s="237">
        <v>22</v>
      </c>
      <c r="I23" s="236">
        <v>22</v>
      </c>
      <c r="J23" s="238">
        <f t="shared" si="0"/>
        <v>84</v>
      </c>
      <c r="K23" s="300"/>
      <c r="L23" s="298">
        <f t="shared" si="1"/>
        <v>0.84</v>
      </c>
      <c r="M23" s="298">
        <f t="shared" si="4"/>
        <v>0.8936170212765957</v>
      </c>
      <c r="N23" s="299" t="str">
        <f t="shared" si="2"/>
        <v>II.</v>
      </c>
    </row>
    <row r="24" spans="1:14" ht="24.95" customHeight="1" x14ac:dyDescent="0.2">
      <c r="A24" s="244" t="s">
        <v>162</v>
      </c>
      <c r="B24" s="146">
        <v>34</v>
      </c>
      <c r="C24" s="251" t="s">
        <v>228</v>
      </c>
      <c r="D24" s="246" t="s">
        <v>226</v>
      </c>
      <c r="E24" s="303" t="s">
        <v>170</v>
      </c>
      <c r="F24" s="247">
        <v>18</v>
      </c>
      <c r="G24" s="248">
        <v>21</v>
      </c>
      <c r="H24" s="248">
        <v>20</v>
      </c>
      <c r="I24" s="247">
        <v>23</v>
      </c>
      <c r="J24" s="238">
        <f t="shared" si="0"/>
        <v>82</v>
      </c>
      <c r="K24" s="170"/>
      <c r="L24" s="239">
        <f t="shared" si="1"/>
        <v>0.82</v>
      </c>
      <c r="M24" s="239">
        <f t="shared" si="4"/>
        <v>0.87234042553191493</v>
      </c>
      <c r="N24" s="240" t="str">
        <f t="shared" si="2"/>
        <v>II.</v>
      </c>
    </row>
    <row r="25" spans="1:14" ht="24.95" customHeight="1" x14ac:dyDescent="0.2">
      <c r="A25" s="249" t="s">
        <v>163</v>
      </c>
      <c r="B25" s="134">
        <v>17</v>
      </c>
      <c r="C25" s="255" t="s">
        <v>116</v>
      </c>
      <c r="D25" s="256" t="s">
        <v>6</v>
      </c>
      <c r="E25" s="306" t="s">
        <v>170</v>
      </c>
      <c r="F25" s="247">
        <v>18</v>
      </c>
      <c r="G25" s="248">
        <v>19</v>
      </c>
      <c r="H25" s="248">
        <v>21</v>
      </c>
      <c r="I25" s="247">
        <v>23</v>
      </c>
      <c r="J25" s="238">
        <f t="shared" si="0"/>
        <v>81</v>
      </c>
      <c r="K25" s="170"/>
      <c r="L25" s="239">
        <f t="shared" si="1"/>
        <v>0.81</v>
      </c>
      <c r="M25" s="239">
        <f t="shared" si="4"/>
        <v>0.86170212765957444</v>
      </c>
      <c r="N25" s="240" t="str">
        <f t="shared" si="2"/>
        <v>II.</v>
      </c>
    </row>
    <row r="26" spans="1:14" ht="24.95" customHeight="1" x14ac:dyDescent="0.2">
      <c r="A26" s="249" t="s">
        <v>164</v>
      </c>
      <c r="B26" s="134">
        <v>11</v>
      </c>
      <c r="C26" s="257" t="s">
        <v>229</v>
      </c>
      <c r="D26" s="256" t="s">
        <v>8</v>
      </c>
      <c r="E26" s="306" t="s">
        <v>170</v>
      </c>
      <c r="F26" s="247">
        <v>13</v>
      </c>
      <c r="G26" s="248">
        <v>24</v>
      </c>
      <c r="H26" s="248">
        <v>22</v>
      </c>
      <c r="I26" s="247">
        <v>20</v>
      </c>
      <c r="J26" s="238">
        <f t="shared" si="0"/>
        <v>79</v>
      </c>
      <c r="K26" s="170"/>
      <c r="L26" s="239">
        <f t="shared" si="1"/>
        <v>0.79</v>
      </c>
      <c r="M26" s="239">
        <f t="shared" si="4"/>
        <v>0.84042553191489366</v>
      </c>
      <c r="N26" s="240" t="str">
        <f t="shared" si="2"/>
        <v>III.</v>
      </c>
    </row>
    <row r="27" spans="1:14" ht="24.95" customHeight="1" x14ac:dyDescent="0.2">
      <c r="A27" s="249" t="s">
        <v>166</v>
      </c>
      <c r="B27" s="146">
        <v>1</v>
      </c>
      <c r="C27" s="250" t="s">
        <v>49</v>
      </c>
      <c r="D27" s="258" t="s">
        <v>12</v>
      </c>
      <c r="E27" s="307" t="s">
        <v>170</v>
      </c>
      <c r="F27" s="259">
        <v>18</v>
      </c>
      <c r="G27" s="248">
        <v>22</v>
      </c>
      <c r="H27" s="248">
        <v>21</v>
      </c>
      <c r="I27" s="247">
        <v>16</v>
      </c>
      <c r="J27" s="238">
        <f t="shared" si="0"/>
        <v>77</v>
      </c>
      <c r="K27" s="170"/>
      <c r="L27" s="239">
        <f t="shared" si="1"/>
        <v>0.77</v>
      </c>
      <c r="M27" s="239">
        <f t="shared" si="4"/>
        <v>0.81914893617021278</v>
      </c>
      <c r="N27" s="240" t="str">
        <f t="shared" si="2"/>
        <v>III.</v>
      </c>
    </row>
    <row r="28" spans="1:14" ht="24.95" customHeight="1" x14ac:dyDescent="0.2">
      <c r="A28" s="249" t="s">
        <v>168</v>
      </c>
      <c r="B28" s="146">
        <v>3</v>
      </c>
      <c r="C28" s="257" t="s">
        <v>176</v>
      </c>
      <c r="D28" s="246" t="s">
        <v>230</v>
      </c>
      <c r="E28" s="303" t="s">
        <v>170</v>
      </c>
      <c r="F28" s="247">
        <v>15</v>
      </c>
      <c r="G28" s="248">
        <v>22</v>
      </c>
      <c r="H28" s="248">
        <v>16</v>
      </c>
      <c r="I28" s="247">
        <v>24</v>
      </c>
      <c r="J28" s="238">
        <f t="shared" si="0"/>
        <v>77</v>
      </c>
      <c r="K28" s="170"/>
      <c r="L28" s="239">
        <f t="shared" si="1"/>
        <v>0.77</v>
      </c>
      <c r="M28" s="239">
        <f t="shared" si="4"/>
        <v>0.81914893617021278</v>
      </c>
      <c r="N28" s="240" t="str">
        <f t="shared" si="2"/>
        <v>III.</v>
      </c>
    </row>
    <row r="29" spans="1:14" ht="24.95" customHeight="1" x14ac:dyDescent="0.2">
      <c r="A29" s="260" t="s">
        <v>177</v>
      </c>
      <c r="B29" s="134">
        <v>8</v>
      </c>
      <c r="C29" s="257" t="s">
        <v>231</v>
      </c>
      <c r="D29" s="256" t="s">
        <v>8</v>
      </c>
      <c r="E29" s="306" t="s">
        <v>170</v>
      </c>
      <c r="F29" s="247">
        <v>17</v>
      </c>
      <c r="G29" s="248">
        <v>12</v>
      </c>
      <c r="H29" s="248">
        <v>18</v>
      </c>
      <c r="I29" s="247">
        <v>19</v>
      </c>
      <c r="J29" s="238">
        <f t="shared" si="0"/>
        <v>66</v>
      </c>
      <c r="K29" s="170"/>
      <c r="L29" s="239">
        <f t="shared" si="1"/>
        <v>0.66</v>
      </c>
      <c r="M29" s="239">
        <f t="shared" si="4"/>
        <v>0.7021276595744681</v>
      </c>
      <c r="N29" s="240" t="str">
        <f t="shared" si="2"/>
        <v>-</v>
      </c>
    </row>
    <row r="30" spans="1:14" ht="24.95" customHeight="1" x14ac:dyDescent="0.2">
      <c r="A30" s="244" t="s">
        <v>178</v>
      </c>
      <c r="B30" s="134">
        <v>2</v>
      </c>
      <c r="C30" s="25" t="s">
        <v>114</v>
      </c>
      <c r="D30" s="246" t="s">
        <v>230</v>
      </c>
      <c r="E30" s="303" t="s">
        <v>170</v>
      </c>
      <c r="F30" s="247">
        <v>14</v>
      </c>
      <c r="G30" s="248">
        <v>12</v>
      </c>
      <c r="H30" s="248">
        <v>16</v>
      </c>
      <c r="I30" s="247">
        <v>17</v>
      </c>
      <c r="J30" s="238">
        <f t="shared" si="0"/>
        <v>59</v>
      </c>
      <c r="K30" s="170"/>
      <c r="L30" s="239">
        <f t="shared" si="1"/>
        <v>0.59</v>
      </c>
      <c r="M30" s="239">
        <f t="shared" si="4"/>
        <v>0.62765957446808507</v>
      </c>
      <c r="N30" s="240" t="str">
        <f t="shared" si="2"/>
        <v>-</v>
      </c>
    </row>
    <row r="31" spans="1:14" ht="24.95" customHeight="1" x14ac:dyDescent="0.2">
      <c r="A31" s="249" t="s">
        <v>180</v>
      </c>
      <c r="B31" s="146">
        <v>12</v>
      </c>
      <c r="C31" s="245" t="s">
        <v>232</v>
      </c>
      <c r="D31" s="256" t="s">
        <v>6</v>
      </c>
      <c r="E31" s="303" t="s">
        <v>170</v>
      </c>
      <c r="F31" s="247">
        <v>17</v>
      </c>
      <c r="G31" s="248">
        <v>12</v>
      </c>
      <c r="H31" s="248">
        <v>13</v>
      </c>
      <c r="I31" s="247">
        <v>17</v>
      </c>
      <c r="J31" s="238">
        <f t="shared" si="0"/>
        <v>59</v>
      </c>
      <c r="K31" s="170"/>
      <c r="L31" s="239">
        <f t="shared" si="1"/>
        <v>0.59</v>
      </c>
      <c r="M31" s="239">
        <f t="shared" si="4"/>
        <v>0.62765957446808507</v>
      </c>
      <c r="N31" s="240" t="str">
        <f t="shared" si="2"/>
        <v>-</v>
      </c>
    </row>
    <row r="32" spans="1:14" ht="24.95" customHeight="1" x14ac:dyDescent="0.2">
      <c r="A32" s="249" t="s">
        <v>181</v>
      </c>
      <c r="B32" s="146">
        <v>9</v>
      </c>
      <c r="C32" s="245" t="s">
        <v>48</v>
      </c>
      <c r="D32" s="261" t="s">
        <v>8</v>
      </c>
      <c r="E32" s="303" t="s">
        <v>170</v>
      </c>
      <c r="F32" s="248">
        <v>8</v>
      </c>
      <c r="G32" s="248">
        <v>13</v>
      </c>
      <c r="H32" s="248">
        <v>21</v>
      </c>
      <c r="I32" s="248">
        <v>12</v>
      </c>
      <c r="J32" s="238">
        <f t="shared" si="0"/>
        <v>54</v>
      </c>
      <c r="K32" s="170"/>
      <c r="L32" s="239">
        <f t="shared" si="1"/>
        <v>0.54</v>
      </c>
      <c r="M32" s="239">
        <f t="shared" si="4"/>
        <v>0.57446808510638303</v>
      </c>
      <c r="N32" s="240" t="str">
        <f t="shared" si="2"/>
        <v>-</v>
      </c>
    </row>
    <row r="33" spans="1:14" ht="24.95" customHeight="1" x14ac:dyDescent="0.2">
      <c r="A33" s="249" t="s">
        <v>183</v>
      </c>
      <c r="B33" s="146">
        <v>6</v>
      </c>
      <c r="C33" s="257" t="s">
        <v>233</v>
      </c>
      <c r="D33" s="256" t="s">
        <v>22</v>
      </c>
      <c r="E33" s="306" t="s">
        <v>170</v>
      </c>
      <c r="F33" s="247">
        <v>9</v>
      </c>
      <c r="G33" s="248">
        <v>6</v>
      </c>
      <c r="H33" s="248">
        <v>13</v>
      </c>
      <c r="I33" s="247">
        <v>13</v>
      </c>
      <c r="J33" s="238">
        <f t="shared" si="0"/>
        <v>41</v>
      </c>
      <c r="K33" s="170"/>
      <c r="L33" s="239">
        <f t="shared" si="1"/>
        <v>0.41</v>
      </c>
      <c r="M33" s="239">
        <f t="shared" si="4"/>
        <v>0.43617021276595747</v>
      </c>
      <c r="N33" s="240" t="str">
        <f t="shared" si="2"/>
        <v>-</v>
      </c>
    </row>
    <row r="34" spans="1:14" ht="24.95" customHeight="1" x14ac:dyDescent="0.2">
      <c r="A34" s="249"/>
      <c r="B34" s="146"/>
      <c r="C34" s="257"/>
      <c r="D34" s="256"/>
      <c r="E34" s="306"/>
      <c r="F34" s="247"/>
      <c r="G34" s="248"/>
      <c r="H34" s="248"/>
      <c r="I34" s="247"/>
      <c r="J34" s="247"/>
      <c r="K34" s="170"/>
      <c r="L34" s="170"/>
      <c r="M34" s="170"/>
      <c r="N34" s="240"/>
    </row>
    <row r="35" spans="1:14" ht="24.95" customHeight="1" x14ac:dyDescent="0.2">
      <c r="A35" s="233" t="s">
        <v>156</v>
      </c>
      <c r="B35" s="131">
        <v>31</v>
      </c>
      <c r="C35" s="262" t="s">
        <v>187</v>
      </c>
      <c r="D35" s="235" t="s">
        <v>6</v>
      </c>
      <c r="E35" s="302" t="s">
        <v>186</v>
      </c>
      <c r="F35" s="236">
        <v>23</v>
      </c>
      <c r="G35" s="237">
        <v>21</v>
      </c>
      <c r="H35" s="237">
        <v>24</v>
      </c>
      <c r="I35" s="236">
        <v>25</v>
      </c>
      <c r="J35" s="238">
        <f t="shared" si="0"/>
        <v>93</v>
      </c>
      <c r="K35" s="300"/>
      <c r="L35" s="298">
        <f t="shared" si="1"/>
        <v>0.93</v>
      </c>
      <c r="M35" s="298">
        <f>J35/94</f>
        <v>0.98936170212765961</v>
      </c>
      <c r="N35" s="299" t="str">
        <f t="shared" si="2"/>
        <v>MS</v>
      </c>
    </row>
    <row r="36" spans="1:14" ht="24.95" customHeight="1" x14ac:dyDescent="0.2">
      <c r="A36" s="233" t="s">
        <v>159</v>
      </c>
      <c r="B36" s="131">
        <v>13</v>
      </c>
      <c r="C36" s="262" t="s">
        <v>35</v>
      </c>
      <c r="D36" s="254" t="s">
        <v>33</v>
      </c>
      <c r="E36" s="308" t="s">
        <v>186</v>
      </c>
      <c r="F36" s="237">
        <v>21</v>
      </c>
      <c r="G36" s="263">
        <v>20</v>
      </c>
      <c r="H36" s="237">
        <v>24</v>
      </c>
      <c r="I36" s="237">
        <v>24</v>
      </c>
      <c r="J36" s="238">
        <f t="shared" si="0"/>
        <v>89</v>
      </c>
      <c r="K36" s="300"/>
      <c r="L36" s="298">
        <f t="shared" si="1"/>
        <v>0.89</v>
      </c>
      <c r="M36" s="298">
        <f t="shared" ref="M36:M40" si="5">J36/94</f>
        <v>0.94680851063829785</v>
      </c>
      <c r="N36" s="299" t="str">
        <f t="shared" si="2"/>
        <v>I.</v>
      </c>
    </row>
    <row r="37" spans="1:14" ht="24.95" customHeight="1" x14ac:dyDescent="0.2">
      <c r="A37" s="241" t="s">
        <v>161</v>
      </c>
      <c r="B37" s="122">
        <v>20</v>
      </c>
      <c r="C37" s="252" t="s">
        <v>192</v>
      </c>
      <c r="D37" s="235" t="s">
        <v>12</v>
      </c>
      <c r="E37" s="302" t="s">
        <v>186</v>
      </c>
      <c r="F37" s="236">
        <v>22</v>
      </c>
      <c r="G37" s="237">
        <v>22</v>
      </c>
      <c r="H37" s="236">
        <v>22</v>
      </c>
      <c r="I37" s="236">
        <v>19</v>
      </c>
      <c r="J37" s="238">
        <f t="shared" si="0"/>
        <v>85</v>
      </c>
      <c r="K37" s="300"/>
      <c r="L37" s="298">
        <f t="shared" si="1"/>
        <v>0.85</v>
      </c>
      <c r="M37" s="298">
        <f t="shared" si="5"/>
        <v>0.9042553191489362</v>
      </c>
      <c r="N37" s="299" t="str">
        <f t="shared" si="2"/>
        <v>II.</v>
      </c>
    </row>
    <row r="38" spans="1:14" ht="24.95" customHeight="1" x14ac:dyDescent="0.2">
      <c r="A38" s="244" t="s">
        <v>162</v>
      </c>
      <c r="B38" s="146">
        <v>28</v>
      </c>
      <c r="C38" s="257" t="s">
        <v>102</v>
      </c>
      <c r="D38" s="256" t="s">
        <v>9</v>
      </c>
      <c r="E38" s="306" t="s">
        <v>186</v>
      </c>
      <c r="F38" s="248">
        <v>17</v>
      </c>
      <c r="G38" s="248">
        <v>23</v>
      </c>
      <c r="H38" s="247">
        <v>23</v>
      </c>
      <c r="I38" s="247">
        <v>22</v>
      </c>
      <c r="J38" s="238">
        <f t="shared" si="0"/>
        <v>85</v>
      </c>
      <c r="K38" s="170"/>
      <c r="L38" s="239">
        <f t="shared" si="1"/>
        <v>0.85</v>
      </c>
      <c r="M38" s="239">
        <f t="shared" si="5"/>
        <v>0.9042553191489362</v>
      </c>
      <c r="N38" s="240" t="str">
        <f t="shared" si="2"/>
        <v>II.</v>
      </c>
    </row>
    <row r="39" spans="1:14" ht="24.95" customHeight="1" x14ac:dyDescent="0.2">
      <c r="A39" s="249" t="s">
        <v>163</v>
      </c>
      <c r="B39" s="146">
        <v>29</v>
      </c>
      <c r="C39" s="264" t="s">
        <v>11</v>
      </c>
      <c r="D39" s="265" t="s">
        <v>9</v>
      </c>
      <c r="E39" s="309" t="s">
        <v>186</v>
      </c>
      <c r="F39" s="247">
        <v>23</v>
      </c>
      <c r="G39" s="247">
        <v>22</v>
      </c>
      <c r="H39" s="247">
        <v>21</v>
      </c>
      <c r="I39" s="247">
        <v>19</v>
      </c>
      <c r="J39" s="238">
        <f t="shared" si="0"/>
        <v>85</v>
      </c>
      <c r="K39" s="266"/>
      <c r="L39" s="267">
        <f t="shared" si="1"/>
        <v>0.85</v>
      </c>
      <c r="M39" s="239">
        <f t="shared" si="5"/>
        <v>0.9042553191489362</v>
      </c>
      <c r="N39" s="240" t="str">
        <f t="shared" si="2"/>
        <v>II.</v>
      </c>
    </row>
    <row r="40" spans="1:14" ht="24.95" customHeight="1" x14ac:dyDescent="0.2">
      <c r="A40" s="249" t="s">
        <v>164</v>
      </c>
      <c r="B40" s="134">
        <v>27</v>
      </c>
      <c r="C40" s="268" t="s">
        <v>39</v>
      </c>
      <c r="D40" s="256" t="s">
        <v>40</v>
      </c>
      <c r="E40" s="304" t="s">
        <v>186</v>
      </c>
      <c r="F40" s="247">
        <v>18</v>
      </c>
      <c r="G40" s="248">
        <v>21</v>
      </c>
      <c r="H40" s="248">
        <v>22</v>
      </c>
      <c r="I40" s="247">
        <v>22</v>
      </c>
      <c r="J40" s="238">
        <f t="shared" si="0"/>
        <v>83</v>
      </c>
      <c r="K40" s="266"/>
      <c r="L40" s="267">
        <f t="shared" si="1"/>
        <v>0.83</v>
      </c>
      <c r="M40" s="239">
        <f t="shared" si="5"/>
        <v>0.88297872340425532</v>
      </c>
      <c r="N40" s="240" t="str">
        <f t="shared" si="2"/>
        <v>II.</v>
      </c>
    </row>
    <row r="41" spans="1:14" ht="24.95" customHeight="1" x14ac:dyDescent="0.2">
      <c r="A41" s="249"/>
      <c r="B41" s="134"/>
      <c r="C41" s="268"/>
      <c r="D41" s="256"/>
      <c r="E41" s="304"/>
      <c r="F41" s="248"/>
      <c r="G41" s="248"/>
      <c r="H41" s="248"/>
      <c r="I41" s="248"/>
      <c r="J41" s="248"/>
      <c r="K41" s="138"/>
      <c r="L41" s="138"/>
      <c r="M41" s="138"/>
      <c r="N41" s="240"/>
    </row>
    <row r="42" spans="1:14" ht="24.95" customHeight="1" x14ac:dyDescent="0.2">
      <c r="A42" s="233" t="s">
        <v>156</v>
      </c>
      <c r="B42" s="122">
        <v>25</v>
      </c>
      <c r="C42" s="269" t="s">
        <v>195</v>
      </c>
      <c r="D42" s="270" t="s">
        <v>8</v>
      </c>
      <c r="E42" s="310" t="s">
        <v>194</v>
      </c>
      <c r="F42" s="236">
        <v>20</v>
      </c>
      <c r="G42" s="236">
        <v>23</v>
      </c>
      <c r="H42" s="236">
        <v>23</v>
      </c>
      <c r="I42" s="271">
        <v>23</v>
      </c>
      <c r="J42" s="238">
        <f t="shared" si="0"/>
        <v>89</v>
      </c>
      <c r="K42" s="300"/>
      <c r="L42" s="298">
        <f t="shared" si="1"/>
        <v>0.89</v>
      </c>
      <c r="M42" s="298">
        <f>J42/94</f>
        <v>0.94680851063829785</v>
      </c>
      <c r="N42" s="299" t="str">
        <f t="shared" si="2"/>
        <v>I.</v>
      </c>
    </row>
    <row r="43" spans="1:14" ht="24.95" customHeight="1" x14ac:dyDescent="0.2">
      <c r="A43" s="233" t="s">
        <v>159</v>
      </c>
      <c r="B43" s="122">
        <v>19</v>
      </c>
      <c r="C43" s="272" t="s">
        <v>4</v>
      </c>
      <c r="D43" s="235" t="s">
        <v>5</v>
      </c>
      <c r="E43" s="302" t="s">
        <v>194</v>
      </c>
      <c r="F43" s="236">
        <v>20</v>
      </c>
      <c r="G43" s="237">
        <v>23</v>
      </c>
      <c r="H43" s="237">
        <v>23</v>
      </c>
      <c r="I43" s="236">
        <v>21</v>
      </c>
      <c r="J43" s="238">
        <f t="shared" si="0"/>
        <v>87</v>
      </c>
      <c r="K43" s="300"/>
      <c r="L43" s="298">
        <f t="shared" si="1"/>
        <v>0.87</v>
      </c>
      <c r="M43" s="298">
        <f t="shared" ref="M43:M51" si="6">J43/94</f>
        <v>0.92553191489361697</v>
      </c>
      <c r="N43" s="299" t="str">
        <f t="shared" si="2"/>
        <v>I.</v>
      </c>
    </row>
    <row r="44" spans="1:14" ht="24.95" customHeight="1" x14ac:dyDescent="0.2">
      <c r="A44" s="241" t="s">
        <v>161</v>
      </c>
      <c r="B44" s="131">
        <v>23</v>
      </c>
      <c r="C44" s="262" t="s">
        <v>1</v>
      </c>
      <c r="D44" s="273" t="s">
        <v>6</v>
      </c>
      <c r="E44" s="302" t="s">
        <v>194</v>
      </c>
      <c r="F44" s="237">
        <v>18</v>
      </c>
      <c r="G44" s="237">
        <v>20</v>
      </c>
      <c r="H44" s="237">
        <v>24</v>
      </c>
      <c r="I44" s="237">
        <v>19</v>
      </c>
      <c r="J44" s="238">
        <f t="shared" si="0"/>
        <v>81</v>
      </c>
      <c r="K44" s="300"/>
      <c r="L44" s="298">
        <f t="shared" si="1"/>
        <v>0.81</v>
      </c>
      <c r="M44" s="298">
        <f t="shared" si="6"/>
        <v>0.86170212765957444</v>
      </c>
      <c r="N44" s="299" t="str">
        <f t="shared" si="2"/>
        <v>II.</v>
      </c>
    </row>
    <row r="45" spans="1:14" ht="24.95" customHeight="1" x14ac:dyDescent="0.2">
      <c r="A45" s="244" t="s">
        <v>162</v>
      </c>
      <c r="B45" s="146">
        <v>7</v>
      </c>
      <c r="C45" s="274" t="s">
        <v>1</v>
      </c>
      <c r="D45" s="265" t="s">
        <v>8</v>
      </c>
      <c r="E45" s="311" t="s">
        <v>194</v>
      </c>
      <c r="F45" s="247">
        <v>17</v>
      </c>
      <c r="G45" s="247">
        <v>21</v>
      </c>
      <c r="H45" s="247">
        <v>22</v>
      </c>
      <c r="I45" s="247">
        <v>20</v>
      </c>
      <c r="J45" s="238">
        <f t="shared" si="0"/>
        <v>80</v>
      </c>
      <c r="K45" s="170"/>
      <c r="L45" s="239">
        <f t="shared" si="1"/>
        <v>0.8</v>
      </c>
      <c r="M45" s="239">
        <f t="shared" si="6"/>
        <v>0.85106382978723405</v>
      </c>
      <c r="N45" s="240" t="str">
        <f t="shared" si="2"/>
        <v>II.</v>
      </c>
    </row>
    <row r="46" spans="1:14" ht="24.95" customHeight="1" x14ac:dyDescent="0.2">
      <c r="A46" s="249" t="s">
        <v>163</v>
      </c>
      <c r="B46" s="134">
        <v>4</v>
      </c>
      <c r="C46" s="257" t="s">
        <v>27</v>
      </c>
      <c r="D46" s="256" t="s">
        <v>8</v>
      </c>
      <c r="E46" s="306" t="s">
        <v>194</v>
      </c>
      <c r="F46" s="247">
        <v>21</v>
      </c>
      <c r="G46" s="248">
        <v>20</v>
      </c>
      <c r="H46" s="248">
        <v>19</v>
      </c>
      <c r="I46" s="247">
        <v>18</v>
      </c>
      <c r="J46" s="238">
        <f t="shared" si="0"/>
        <v>78</v>
      </c>
      <c r="K46" s="170"/>
      <c r="L46" s="239">
        <f t="shared" si="1"/>
        <v>0.78</v>
      </c>
      <c r="M46" s="239">
        <f t="shared" si="6"/>
        <v>0.82978723404255317</v>
      </c>
      <c r="N46" s="240" t="str">
        <f t="shared" si="2"/>
        <v>III.</v>
      </c>
    </row>
    <row r="47" spans="1:14" ht="24.95" customHeight="1" x14ac:dyDescent="0.2">
      <c r="A47" s="249" t="s">
        <v>164</v>
      </c>
      <c r="B47" s="134">
        <v>30</v>
      </c>
      <c r="C47" s="257" t="s">
        <v>234</v>
      </c>
      <c r="D47" s="256" t="s">
        <v>235</v>
      </c>
      <c r="E47" s="306" t="s">
        <v>194</v>
      </c>
      <c r="F47" s="247">
        <v>20</v>
      </c>
      <c r="G47" s="248">
        <v>20</v>
      </c>
      <c r="H47" s="248">
        <v>18</v>
      </c>
      <c r="I47" s="247">
        <v>15</v>
      </c>
      <c r="J47" s="238">
        <f t="shared" si="0"/>
        <v>73</v>
      </c>
      <c r="K47" s="170"/>
      <c r="L47" s="239">
        <f t="shared" si="1"/>
        <v>0.73</v>
      </c>
      <c r="M47" s="239">
        <f t="shared" si="6"/>
        <v>0.77659574468085102</v>
      </c>
      <c r="N47" s="240" t="str">
        <f t="shared" si="2"/>
        <v>III.</v>
      </c>
    </row>
    <row r="48" spans="1:14" ht="24.95" customHeight="1" x14ac:dyDescent="0.2">
      <c r="A48" s="249"/>
      <c r="B48" s="146"/>
      <c r="C48" s="257"/>
      <c r="D48" s="256"/>
      <c r="E48" s="306"/>
      <c r="F48" s="247"/>
      <c r="G48" s="248"/>
      <c r="H48" s="248"/>
      <c r="I48" s="247"/>
      <c r="J48" s="247"/>
      <c r="K48" s="170"/>
      <c r="L48" s="239"/>
      <c r="M48" s="239"/>
      <c r="N48" s="240"/>
    </row>
    <row r="49" spans="1:15" ht="24.95" customHeight="1" x14ac:dyDescent="0.2">
      <c r="A49" s="233" t="s">
        <v>156</v>
      </c>
      <c r="B49" s="122">
        <v>15</v>
      </c>
      <c r="C49" s="253" t="s">
        <v>196</v>
      </c>
      <c r="D49" s="254" t="s">
        <v>8</v>
      </c>
      <c r="E49" s="305" t="s">
        <v>197</v>
      </c>
      <c r="F49" s="236">
        <v>17</v>
      </c>
      <c r="G49" s="237">
        <v>20</v>
      </c>
      <c r="H49" s="237">
        <v>17</v>
      </c>
      <c r="I49" s="236">
        <v>19</v>
      </c>
      <c r="J49" s="238">
        <f t="shared" si="0"/>
        <v>73</v>
      </c>
      <c r="K49" s="300"/>
      <c r="L49" s="298">
        <f t="shared" si="1"/>
        <v>0.73</v>
      </c>
      <c r="M49" s="298">
        <f t="shared" si="6"/>
        <v>0.77659574468085102</v>
      </c>
      <c r="N49" s="299" t="str">
        <f t="shared" si="2"/>
        <v>III.</v>
      </c>
    </row>
    <row r="50" spans="1:15" ht="24.95" customHeight="1" x14ac:dyDescent="0.2">
      <c r="A50" s="233" t="s">
        <v>159</v>
      </c>
      <c r="B50" s="122">
        <v>22</v>
      </c>
      <c r="C50" s="253" t="s">
        <v>100</v>
      </c>
      <c r="D50" s="254" t="s">
        <v>2</v>
      </c>
      <c r="E50" s="305" t="s">
        <v>197</v>
      </c>
      <c r="F50" s="236">
        <v>17</v>
      </c>
      <c r="G50" s="237">
        <v>12</v>
      </c>
      <c r="H50" s="237">
        <v>21</v>
      </c>
      <c r="I50" s="236">
        <v>16</v>
      </c>
      <c r="J50" s="238">
        <f t="shared" si="0"/>
        <v>66</v>
      </c>
      <c r="K50" s="300"/>
      <c r="L50" s="298">
        <f t="shared" si="1"/>
        <v>0.66</v>
      </c>
      <c r="M50" s="298">
        <f t="shared" si="6"/>
        <v>0.7021276595744681</v>
      </c>
      <c r="N50" s="299" t="str">
        <f t="shared" si="2"/>
        <v>-</v>
      </c>
    </row>
    <row r="51" spans="1:15" ht="24.95" customHeight="1" x14ac:dyDescent="0.2">
      <c r="A51" s="241" t="s">
        <v>161</v>
      </c>
      <c r="B51" s="122">
        <v>26</v>
      </c>
      <c r="C51" s="272" t="s">
        <v>41</v>
      </c>
      <c r="D51" s="235" t="s">
        <v>22</v>
      </c>
      <c r="E51" s="312" t="s">
        <v>197</v>
      </c>
      <c r="F51" s="236">
        <v>16</v>
      </c>
      <c r="G51" s="237">
        <v>16</v>
      </c>
      <c r="H51" s="237">
        <v>12</v>
      </c>
      <c r="I51" s="236">
        <v>14</v>
      </c>
      <c r="J51" s="238">
        <f t="shared" si="0"/>
        <v>58</v>
      </c>
      <c r="K51" s="300"/>
      <c r="L51" s="298">
        <f t="shared" si="1"/>
        <v>0.57999999999999996</v>
      </c>
      <c r="M51" s="298">
        <f t="shared" si="6"/>
        <v>0.61702127659574468</v>
      </c>
      <c r="N51" s="299" t="str">
        <f t="shared" si="2"/>
        <v>-</v>
      </c>
    </row>
    <row r="52" spans="1:15" ht="24.95" customHeight="1" thickBot="1" x14ac:dyDescent="0.25">
      <c r="A52" s="275"/>
      <c r="B52" s="276"/>
      <c r="C52" s="277"/>
      <c r="D52" s="278"/>
      <c r="E52" s="279"/>
      <c r="F52" s="280"/>
      <c r="G52" s="281"/>
      <c r="H52" s="281"/>
      <c r="I52" s="281"/>
      <c r="J52" s="281"/>
      <c r="K52" s="170"/>
      <c r="L52" s="239"/>
      <c r="M52" s="239"/>
      <c r="N52" s="240"/>
    </row>
    <row r="53" spans="1:15" ht="24.95" customHeight="1" thickBot="1" x14ac:dyDescent="0.25">
      <c r="A53" s="342" t="s">
        <v>198</v>
      </c>
      <c r="B53" s="343"/>
      <c r="C53" s="343"/>
      <c r="D53" s="344"/>
      <c r="E53" s="282"/>
      <c r="F53" s="283">
        <f>SUM(F14:F52)/850</f>
        <v>0.72705882352941176</v>
      </c>
      <c r="G53" s="283">
        <f t="shared" ref="G53:I53" si="7">SUM(G14:G52)/850</f>
        <v>0.78235294117647058</v>
      </c>
      <c r="H53" s="283">
        <f t="shared" si="7"/>
        <v>0.82705882352941174</v>
      </c>
      <c r="I53" s="283">
        <f t="shared" si="7"/>
        <v>0.80352941176470594</v>
      </c>
      <c r="J53" s="283">
        <f>SUM(J14:J52)/3400</f>
        <v>0.78500000000000003</v>
      </c>
      <c r="K53" s="284"/>
      <c r="L53" s="284"/>
      <c r="M53" s="285"/>
      <c r="N53" s="286"/>
    </row>
    <row r="54" spans="1:15" ht="15.75" x14ac:dyDescent="0.25">
      <c r="A54" s="44"/>
      <c r="B54" s="47"/>
      <c r="C54" s="208"/>
      <c r="D54" s="209"/>
      <c r="E54" s="48"/>
      <c r="F54" s="47"/>
      <c r="G54" s="47"/>
      <c r="H54" s="47"/>
      <c r="I54" s="47"/>
      <c r="J54" s="48"/>
      <c r="K54" s="48"/>
      <c r="L54" s="48"/>
      <c r="M54" s="48"/>
    </row>
    <row r="55" spans="1:15" ht="20.25" customHeight="1" x14ac:dyDescent="0.2">
      <c r="A55" s="345" t="s">
        <v>236</v>
      </c>
      <c r="B55" s="345"/>
      <c r="C55" s="345"/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45"/>
    </row>
    <row r="57" spans="1:15" ht="20.25" x14ac:dyDescent="0.25">
      <c r="C57" s="287" t="s">
        <v>200</v>
      </c>
      <c r="D57" s="201" t="s">
        <v>237</v>
      </c>
      <c r="I57" s="202" t="s">
        <v>238</v>
      </c>
      <c r="J57" s="288"/>
      <c r="K57" s="202" t="s">
        <v>239</v>
      </c>
      <c r="L57" s="288"/>
      <c r="M57" s="202" t="s">
        <v>240</v>
      </c>
      <c r="O57" s="6"/>
    </row>
  </sheetData>
  <sheetProtection selectLockedCells="1"/>
  <mergeCells count="23">
    <mergeCell ref="A53:D53"/>
    <mergeCell ref="A55:N55"/>
    <mergeCell ref="J10:J12"/>
    <mergeCell ref="K10:K13"/>
    <mergeCell ref="L10:L13"/>
    <mergeCell ref="M10:M13"/>
    <mergeCell ref="N10:N13"/>
    <mergeCell ref="F11:F12"/>
    <mergeCell ref="G11:G12"/>
    <mergeCell ref="H11:H12"/>
    <mergeCell ref="I11:I12"/>
    <mergeCell ref="A10:A13"/>
    <mergeCell ref="B10:B13"/>
    <mergeCell ref="C10:C13"/>
    <mergeCell ref="D10:D13"/>
    <mergeCell ref="E10:E13"/>
    <mergeCell ref="F10:I10"/>
    <mergeCell ref="A1:N1"/>
    <mergeCell ref="A3:N3"/>
    <mergeCell ref="A4:N4"/>
    <mergeCell ref="A6:N6"/>
    <mergeCell ref="A7:N7"/>
    <mergeCell ref="A8:N8"/>
  </mergeCells>
  <conditionalFormatting sqref="F52:H52">
    <cfRule type="cellIs" dxfId="177" priority="158" stopIfTrue="1" operator="equal">
      <formula>31</formula>
    </cfRule>
    <cfRule type="cellIs" dxfId="176" priority="156" stopIfTrue="1" operator="equal">
      <formula>29</formula>
    </cfRule>
    <cfRule type="cellIs" dxfId="175" priority="157" stopIfTrue="1" operator="equal">
      <formula>30</formula>
    </cfRule>
  </conditionalFormatting>
  <conditionalFormatting sqref="F14:I25">
    <cfRule type="cellIs" dxfId="174" priority="91" stopIfTrue="1" operator="equal">
      <formula>29</formula>
    </cfRule>
    <cfRule type="cellIs" dxfId="173" priority="90" stopIfTrue="1" operator="equal">
      <formula>25</formula>
    </cfRule>
    <cfRule type="cellIs" dxfId="172" priority="89" stopIfTrue="1" operator="equal">
      <formula>24</formula>
    </cfRule>
    <cfRule type="cellIs" dxfId="171" priority="88" stopIfTrue="1" operator="equal">
      <formula>25</formula>
    </cfRule>
    <cfRule type="cellIs" dxfId="170" priority="96" stopIfTrue="1" operator="equal">
      <formula>15</formula>
    </cfRule>
    <cfRule type="cellIs" dxfId="169" priority="87" stopIfTrue="1" operator="equal">
      <formula>23</formula>
    </cfRule>
    <cfRule type="cellIs" dxfId="168" priority="86" stopIfTrue="1" operator="equal">
      <formula>15</formula>
    </cfRule>
    <cfRule type="cellIs" dxfId="167" priority="85" stopIfTrue="1" operator="equal">
      <formula>14</formula>
    </cfRule>
    <cfRule type="cellIs" dxfId="166" priority="94" stopIfTrue="1" operator="equal">
      <formula>15</formula>
    </cfRule>
    <cfRule type="cellIs" dxfId="165" priority="92" stopIfTrue="1" operator="equal">
      <formula>30</formula>
    </cfRule>
    <cfRule type="cellIs" dxfId="164" priority="93" stopIfTrue="1" operator="equal">
      <formula>31</formula>
    </cfRule>
  </conditionalFormatting>
  <conditionalFormatting sqref="F25:I31">
    <cfRule type="cellIs" dxfId="163" priority="44" stopIfTrue="1" operator="equal">
      <formula>30</formula>
    </cfRule>
    <cfRule type="cellIs" dxfId="162" priority="43" stopIfTrue="1" operator="equal">
      <formula>29</formula>
    </cfRule>
    <cfRule type="cellIs" dxfId="161" priority="45" stopIfTrue="1" operator="equal">
      <formula>31</formula>
    </cfRule>
    <cfRule type="cellIs" dxfId="160" priority="46" stopIfTrue="1" operator="equal">
      <formula>15</formula>
    </cfRule>
    <cfRule type="cellIs" dxfId="159" priority="40" stopIfTrue="1" operator="equal">
      <formula>25</formula>
    </cfRule>
    <cfRule type="cellIs" dxfId="158" priority="48" stopIfTrue="1" operator="equal">
      <formula>15</formula>
    </cfRule>
    <cfRule type="cellIs" dxfId="157" priority="41" stopIfTrue="1" operator="equal">
      <formula>24</formula>
    </cfRule>
    <cfRule type="cellIs" dxfId="156" priority="42" stopIfTrue="1" operator="equal">
      <formula>25</formula>
    </cfRule>
    <cfRule type="cellIs" dxfId="155" priority="37" stopIfTrue="1" operator="equal">
      <formula>14</formula>
    </cfRule>
    <cfRule type="cellIs" dxfId="154" priority="38" stopIfTrue="1" operator="equal">
      <formula>15</formula>
    </cfRule>
    <cfRule type="cellIs" dxfId="153" priority="39" stopIfTrue="1" operator="equal">
      <formula>23</formula>
    </cfRule>
  </conditionalFormatting>
  <conditionalFormatting sqref="F30:I32 J20:M20 J41:M41 J48">
    <cfRule type="cellIs" dxfId="152" priority="121" stopIfTrue="1" operator="equal">
      <formula>14</formula>
    </cfRule>
  </conditionalFormatting>
  <conditionalFormatting sqref="F33:I36">
    <cfRule type="cellIs" dxfId="151" priority="7" stopIfTrue="1" operator="equal">
      <formula>29</formula>
    </cfRule>
    <cfRule type="cellIs" dxfId="150" priority="6" stopIfTrue="1" operator="equal">
      <formula>25</formula>
    </cfRule>
    <cfRule type="cellIs" dxfId="149" priority="5" stopIfTrue="1" operator="equal">
      <formula>24</formula>
    </cfRule>
    <cfRule type="cellIs" dxfId="148" priority="4" stopIfTrue="1" operator="equal">
      <formula>25</formula>
    </cfRule>
    <cfRule type="cellIs" dxfId="147" priority="3" stopIfTrue="1" operator="equal">
      <formula>23</formula>
    </cfRule>
    <cfRule type="cellIs" dxfId="146" priority="2" stopIfTrue="1" operator="equal">
      <formula>15</formula>
    </cfRule>
    <cfRule type="cellIs" dxfId="145" priority="10" stopIfTrue="1" operator="equal">
      <formula>15</formula>
    </cfRule>
    <cfRule type="cellIs" dxfId="144" priority="12" stopIfTrue="1" operator="equal">
      <formula>15</formula>
    </cfRule>
    <cfRule type="cellIs" dxfId="143" priority="9" stopIfTrue="1" operator="equal">
      <formula>31</formula>
    </cfRule>
    <cfRule type="cellIs" dxfId="142" priority="8" stopIfTrue="1" operator="equal">
      <formula>30</formula>
    </cfRule>
    <cfRule type="cellIs" dxfId="141" priority="1" stopIfTrue="1" operator="equal">
      <formula>14</formula>
    </cfRule>
  </conditionalFormatting>
  <conditionalFormatting sqref="F37:I51">
    <cfRule type="cellIs" dxfId="140" priority="31" stopIfTrue="1" operator="equal">
      <formula>29</formula>
    </cfRule>
    <cfRule type="cellIs" dxfId="139" priority="32" stopIfTrue="1" operator="equal">
      <formula>30</formula>
    </cfRule>
    <cfRule type="cellIs" dxfId="138" priority="33" stopIfTrue="1" operator="equal">
      <formula>31</formula>
    </cfRule>
    <cfRule type="cellIs" dxfId="137" priority="34" stopIfTrue="1" operator="equal">
      <formula>15</formula>
    </cfRule>
    <cfRule type="cellIs" dxfId="136" priority="36" stopIfTrue="1" operator="equal">
      <formula>15</formula>
    </cfRule>
    <cfRule type="cellIs" dxfId="135" priority="29" stopIfTrue="1" operator="equal">
      <formula>24</formula>
    </cfRule>
    <cfRule type="cellIs" dxfId="134" priority="25" stopIfTrue="1" operator="equal">
      <formula>14</formula>
    </cfRule>
    <cfRule type="cellIs" dxfId="133" priority="26" stopIfTrue="1" operator="equal">
      <formula>15</formula>
    </cfRule>
    <cfRule type="cellIs" dxfId="132" priority="27" stopIfTrue="1" operator="equal">
      <formula>23</formula>
    </cfRule>
    <cfRule type="cellIs" dxfId="131" priority="28" stopIfTrue="1" operator="equal">
      <formula>25</formula>
    </cfRule>
    <cfRule type="cellIs" dxfId="130" priority="30" stopIfTrue="1" operator="equal">
      <formula>25</formula>
    </cfRule>
  </conditionalFormatting>
  <conditionalFormatting sqref="F44:I44">
    <cfRule type="cellIs" dxfId="129" priority="13" stopIfTrue="1" operator="equal">
      <formula>14</formula>
    </cfRule>
    <cfRule type="cellIs" dxfId="128" priority="14" stopIfTrue="1" operator="equal">
      <formula>15</formula>
    </cfRule>
    <cfRule type="cellIs" dxfId="127" priority="16" stopIfTrue="1" operator="equal">
      <formula>25</formula>
    </cfRule>
    <cfRule type="cellIs" dxfId="126" priority="17" stopIfTrue="1" operator="equal">
      <formula>24</formula>
    </cfRule>
    <cfRule type="cellIs" dxfId="125" priority="18" stopIfTrue="1" operator="equal">
      <formula>25</formula>
    </cfRule>
    <cfRule type="cellIs" dxfId="124" priority="19" stopIfTrue="1" operator="equal">
      <formula>29</formula>
    </cfRule>
    <cfRule type="cellIs" dxfId="123" priority="15" stopIfTrue="1" operator="equal">
      <formula>23</formula>
    </cfRule>
    <cfRule type="cellIs" dxfId="122" priority="24" stopIfTrue="1" operator="equal">
      <formula>15</formula>
    </cfRule>
    <cfRule type="cellIs" dxfId="121" priority="22" stopIfTrue="1" operator="equal">
      <formula>15</formula>
    </cfRule>
    <cfRule type="cellIs" dxfId="120" priority="21" stopIfTrue="1" operator="equal">
      <formula>31</formula>
    </cfRule>
    <cfRule type="cellIs" dxfId="119" priority="20" stopIfTrue="1" operator="equal">
      <formula>30</formula>
    </cfRule>
  </conditionalFormatting>
  <conditionalFormatting sqref="F52:J52">
    <cfRule type="cellIs" dxfId="118" priority="148" stopIfTrue="1" operator="equal">
      <formula>15</formula>
    </cfRule>
    <cfRule type="cellIs" dxfId="117" priority="147" stopIfTrue="1" operator="equal">
      <formula>14</formula>
    </cfRule>
    <cfRule type="cellIs" dxfId="116" priority="162" stopIfTrue="1" operator="equal">
      <formula>15</formula>
    </cfRule>
    <cfRule type="cellIs" dxfId="115" priority="149" stopIfTrue="1" operator="equal">
      <formula>23</formula>
    </cfRule>
    <cfRule type="cellIs" dxfId="114" priority="150" stopIfTrue="1" operator="equal">
      <formula>25</formula>
    </cfRule>
    <cfRule type="cellIs" dxfId="113" priority="151" stopIfTrue="1" operator="equal">
      <formula>24</formula>
    </cfRule>
    <cfRule type="cellIs" dxfId="112" priority="152" stopIfTrue="1" operator="equal">
      <formula>25</formula>
    </cfRule>
    <cfRule type="cellIs" dxfId="111" priority="159" stopIfTrue="1" operator="equal">
      <formula>15</formula>
    </cfRule>
  </conditionalFormatting>
  <conditionalFormatting sqref="I52:J52">
    <cfRule type="cellIs" dxfId="110" priority="154" stopIfTrue="1" operator="equal">
      <formula>31</formula>
    </cfRule>
    <cfRule type="cellIs" dxfId="109" priority="153" stopIfTrue="1" operator="equal">
      <formula>30</formula>
    </cfRule>
    <cfRule type="cellIs" dxfId="108" priority="155" stopIfTrue="1" operator="equal">
      <formula>32</formula>
    </cfRule>
  </conditionalFormatting>
  <conditionalFormatting sqref="J14:J19 J21:J33 J35:J40 J42:J47 J49:J51">
    <cfRule type="cellIs" dxfId="107" priority="146" operator="between">
      <formula>91</formula>
      <formula>100</formula>
    </cfRule>
    <cfRule type="cellIs" dxfId="106" priority="145" operator="between">
      <formula>86</formula>
      <formula>90</formula>
    </cfRule>
    <cfRule type="cellIs" dxfId="105" priority="144" operator="between">
      <formula>80</formula>
      <formula>85</formula>
    </cfRule>
    <cfRule type="cellIs" dxfId="104" priority="133" operator="between">
      <formula>91</formula>
      <formula>100</formula>
    </cfRule>
    <cfRule type="cellIs" dxfId="103" priority="143" operator="between">
      <formula>70</formula>
      <formula>79</formula>
    </cfRule>
    <cfRule type="cellIs" dxfId="102" priority="142" operator="between">
      <formula>70</formula>
      <formula>79</formula>
    </cfRule>
    <cfRule type="cellIs" dxfId="101" priority="137" operator="between">
      <formula>70</formula>
      <formula>79</formula>
    </cfRule>
    <cfRule type="cellIs" dxfId="100" priority="136" operator="between">
      <formula>70</formula>
      <formula>79</formula>
    </cfRule>
    <cfRule type="cellIs" dxfId="99" priority="134" operator="between">
      <formula>86</formula>
      <formula>90</formula>
    </cfRule>
    <cfRule type="cellIs" dxfId="98" priority="135" operator="between">
      <formula>80</formula>
      <formula>85</formula>
    </cfRule>
  </conditionalFormatting>
  <conditionalFormatting sqref="J34">
    <cfRule type="cellIs" dxfId="97" priority="112" stopIfTrue="1" operator="equal">
      <formula>25</formula>
    </cfRule>
    <cfRule type="cellIs" dxfId="96" priority="113" stopIfTrue="1" operator="equal">
      <formula>24</formula>
    </cfRule>
    <cfRule type="cellIs" dxfId="95" priority="114" stopIfTrue="1" operator="equal">
      <formula>25</formula>
    </cfRule>
    <cfRule type="cellIs" dxfId="94" priority="115" stopIfTrue="1" operator="equal">
      <formula>29</formula>
    </cfRule>
    <cfRule type="cellIs" dxfId="93" priority="116" stopIfTrue="1" operator="equal">
      <formula>30</formula>
    </cfRule>
    <cfRule type="cellIs" dxfId="92" priority="117" stopIfTrue="1" operator="equal">
      <formula>31</formula>
    </cfRule>
    <cfRule type="cellIs" dxfId="91" priority="118" stopIfTrue="1" operator="equal">
      <formula>15</formula>
    </cfRule>
    <cfRule type="cellIs" dxfId="90" priority="120" stopIfTrue="1" operator="equal">
      <formula>15</formula>
    </cfRule>
    <cfRule type="cellIs" dxfId="89" priority="109" stopIfTrue="1" operator="equal">
      <formula>14</formula>
    </cfRule>
    <cfRule type="cellIs" dxfId="88" priority="110" stopIfTrue="1" operator="equal">
      <formula>15</formula>
    </cfRule>
    <cfRule type="cellIs" dxfId="87" priority="111" stopIfTrue="1" operator="equal">
      <formula>23</formula>
    </cfRule>
  </conditionalFormatting>
  <conditionalFormatting sqref="J14:K19 J21:K33 J35:K40 J42:K47 J49:K51 K34:M34 K48 K52">
    <cfRule type="cellIs" dxfId="86" priority="160" stopIfTrue="1" operator="equal">
      <formula>200</formula>
    </cfRule>
  </conditionalFormatting>
  <conditionalFormatting sqref="J20:M20 F30:I32 J41:M41 J48">
    <cfRule type="cellIs" dxfId="85" priority="132" stopIfTrue="1" operator="equal">
      <formula>15</formula>
    </cfRule>
    <cfRule type="cellIs" dxfId="84" priority="130" stopIfTrue="1" operator="equal">
      <formula>15</formula>
    </cfRule>
    <cfRule type="cellIs" dxfId="83" priority="129" stopIfTrue="1" operator="equal">
      <formula>31</formula>
    </cfRule>
    <cfRule type="cellIs" dxfId="82" priority="128" stopIfTrue="1" operator="equal">
      <formula>30</formula>
    </cfRule>
    <cfRule type="cellIs" dxfId="81" priority="125" stopIfTrue="1" operator="equal">
      <formula>24</formula>
    </cfRule>
    <cfRule type="cellIs" dxfId="80" priority="127" stopIfTrue="1" operator="equal">
      <formula>29</formula>
    </cfRule>
    <cfRule type="cellIs" dxfId="79" priority="126" stopIfTrue="1" operator="equal">
      <formula>25</formula>
    </cfRule>
    <cfRule type="cellIs" dxfId="78" priority="124" stopIfTrue="1" operator="equal">
      <formula>25</formula>
    </cfRule>
    <cfRule type="cellIs" dxfId="77" priority="123" stopIfTrue="1" operator="equal">
      <formula>23</formula>
    </cfRule>
    <cfRule type="cellIs" dxfId="76" priority="122" stopIfTrue="1" operator="equal">
      <formula>15</formula>
    </cfRule>
  </conditionalFormatting>
  <conditionalFormatting sqref="N14:N52">
    <cfRule type="cellIs" dxfId="75" priority="138" operator="equal">
      <formula>"III."</formula>
    </cfRule>
  </conditionalFormatting>
  <conditionalFormatting sqref="N14:N53">
    <cfRule type="cellIs" dxfId="74" priority="139" operator="equal">
      <formula>"II."</formula>
    </cfRule>
    <cfRule type="cellIs" dxfId="73" priority="140" operator="equal">
      <formula>"I."</formula>
    </cfRule>
    <cfRule type="cellIs" dxfId="72" priority="141" operator="equal">
      <formula>"MS"</formula>
    </cfRule>
  </conditionalFormatting>
  <printOptions horizontalCentered="1" verticalCentered="1"/>
  <pageMargins left="0" right="0" top="0" bottom="0" header="0" footer="0"/>
  <pageSetup paperSize="9" scale="5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9"/>
  <sheetViews>
    <sheetView zoomScale="70" zoomScaleNormal="70" workbookViewId="0">
      <pane ySplit="11" topLeftCell="A54" activePane="bottomLeft" state="frozen"/>
      <selection activeCell="A5" sqref="A5:M5"/>
      <selection pane="bottomLeft" activeCell="A59" sqref="A59:C59"/>
    </sheetView>
  </sheetViews>
  <sheetFormatPr defaultRowHeight="18" x14ac:dyDescent="0.25"/>
  <cols>
    <col min="1" max="1" width="11.28515625" style="1" customWidth="1"/>
    <col min="2" max="2" width="43" style="5" bestFit="1" customWidth="1"/>
    <col min="3" max="3" width="31.7109375" style="6" customWidth="1"/>
    <col min="4" max="5" width="15.7109375" style="1" customWidth="1"/>
    <col min="6" max="6" width="16.140625" style="1" customWidth="1"/>
    <col min="7" max="9" width="15.7109375" style="1" customWidth="1"/>
    <col min="10" max="10" width="21.42578125" style="1" customWidth="1"/>
    <col min="11" max="11" width="14.28515625" style="1" bestFit="1" customWidth="1"/>
    <col min="12" max="12" width="1" style="7" customWidth="1"/>
    <col min="13" max="255" width="9.140625" style="1"/>
    <col min="256" max="256" width="11.28515625" style="1" customWidth="1"/>
    <col min="257" max="257" width="43" style="1" bestFit="1" customWidth="1"/>
    <col min="258" max="258" width="25.42578125" style="1" customWidth="1"/>
    <col min="259" max="264" width="15.7109375" style="1" customWidth="1"/>
    <col min="265" max="265" width="23.28515625" style="1" customWidth="1"/>
    <col min="266" max="266" width="14.28515625" style="1" bestFit="1" customWidth="1"/>
    <col min="267" max="268" width="21.5703125" style="1" customWidth="1"/>
    <col min="269" max="511" width="9.140625" style="1"/>
    <col min="512" max="512" width="11.28515625" style="1" customWidth="1"/>
    <col min="513" max="513" width="43" style="1" bestFit="1" customWidth="1"/>
    <col min="514" max="514" width="25.42578125" style="1" customWidth="1"/>
    <col min="515" max="520" width="15.7109375" style="1" customWidth="1"/>
    <col min="521" max="521" width="23.28515625" style="1" customWidth="1"/>
    <col min="522" max="522" width="14.28515625" style="1" bestFit="1" customWidth="1"/>
    <col min="523" max="524" width="21.5703125" style="1" customWidth="1"/>
    <col min="525" max="767" width="9.140625" style="1"/>
    <col min="768" max="768" width="11.28515625" style="1" customWidth="1"/>
    <col min="769" max="769" width="43" style="1" bestFit="1" customWidth="1"/>
    <col min="770" max="770" width="25.42578125" style="1" customWidth="1"/>
    <col min="771" max="776" width="15.7109375" style="1" customWidth="1"/>
    <col min="777" max="777" width="23.28515625" style="1" customWidth="1"/>
    <col min="778" max="778" width="14.28515625" style="1" bestFit="1" customWidth="1"/>
    <col min="779" max="780" width="21.5703125" style="1" customWidth="1"/>
    <col min="781" max="1023" width="9.140625" style="1"/>
    <col min="1024" max="1024" width="11.28515625" style="1" customWidth="1"/>
    <col min="1025" max="1025" width="43" style="1" bestFit="1" customWidth="1"/>
    <col min="1026" max="1026" width="25.42578125" style="1" customWidth="1"/>
    <col min="1027" max="1032" width="15.7109375" style="1" customWidth="1"/>
    <col min="1033" max="1033" width="23.28515625" style="1" customWidth="1"/>
    <col min="1034" max="1034" width="14.28515625" style="1" bestFit="1" customWidth="1"/>
    <col min="1035" max="1036" width="21.5703125" style="1" customWidth="1"/>
    <col min="1037" max="1279" width="9.140625" style="1"/>
    <col min="1280" max="1280" width="11.28515625" style="1" customWidth="1"/>
    <col min="1281" max="1281" width="43" style="1" bestFit="1" customWidth="1"/>
    <col min="1282" max="1282" width="25.42578125" style="1" customWidth="1"/>
    <col min="1283" max="1288" width="15.7109375" style="1" customWidth="1"/>
    <col min="1289" max="1289" width="23.28515625" style="1" customWidth="1"/>
    <col min="1290" max="1290" width="14.28515625" style="1" bestFit="1" customWidth="1"/>
    <col min="1291" max="1292" width="21.5703125" style="1" customWidth="1"/>
    <col min="1293" max="1535" width="9.140625" style="1"/>
    <col min="1536" max="1536" width="11.28515625" style="1" customWidth="1"/>
    <col min="1537" max="1537" width="43" style="1" bestFit="1" customWidth="1"/>
    <col min="1538" max="1538" width="25.42578125" style="1" customWidth="1"/>
    <col min="1539" max="1544" width="15.7109375" style="1" customWidth="1"/>
    <col min="1545" max="1545" width="23.28515625" style="1" customWidth="1"/>
    <col min="1546" max="1546" width="14.28515625" style="1" bestFit="1" customWidth="1"/>
    <col min="1547" max="1548" width="21.5703125" style="1" customWidth="1"/>
    <col min="1549" max="1791" width="9.140625" style="1"/>
    <col min="1792" max="1792" width="11.28515625" style="1" customWidth="1"/>
    <col min="1793" max="1793" width="43" style="1" bestFit="1" customWidth="1"/>
    <col min="1794" max="1794" width="25.42578125" style="1" customWidth="1"/>
    <col min="1795" max="1800" width="15.7109375" style="1" customWidth="1"/>
    <col min="1801" max="1801" width="23.28515625" style="1" customWidth="1"/>
    <col min="1802" max="1802" width="14.28515625" style="1" bestFit="1" customWidth="1"/>
    <col min="1803" max="1804" width="21.5703125" style="1" customWidth="1"/>
    <col min="1805" max="2047" width="9.140625" style="1"/>
    <col min="2048" max="2048" width="11.28515625" style="1" customWidth="1"/>
    <col min="2049" max="2049" width="43" style="1" bestFit="1" customWidth="1"/>
    <col min="2050" max="2050" width="25.42578125" style="1" customWidth="1"/>
    <col min="2051" max="2056" width="15.7109375" style="1" customWidth="1"/>
    <col min="2057" max="2057" width="23.28515625" style="1" customWidth="1"/>
    <col min="2058" max="2058" width="14.28515625" style="1" bestFit="1" customWidth="1"/>
    <col min="2059" max="2060" width="21.5703125" style="1" customWidth="1"/>
    <col min="2061" max="2303" width="9.140625" style="1"/>
    <col min="2304" max="2304" width="11.28515625" style="1" customWidth="1"/>
    <col min="2305" max="2305" width="43" style="1" bestFit="1" customWidth="1"/>
    <col min="2306" max="2306" width="25.42578125" style="1" customWidth="1"/>
    <col min="2307" max="2312" width="15.7109375" style="1" customWidth="1"/>
    <col min="2313" max="2313" width="23.28515625" style="1" customWidth="1"/>
    <col min="2314" max="2314" width="14.28515625" style="1" bestFit="1" customWidth="1"/>
    <col min="2315" max="2316" width="21.5703125" style="1" customWidth="1"/>
    <col min="2317" max="2559" width="9.140625" style="1"/>
    <col min="2560" max="2560" width="11.28515625" style="1" customWidth="1"/>
    <col min="2561" max="2561" width="43" style="1" bestFit="1" customWidth="1"/>
    <col min="2562" max="2562" width="25.42578125" style="1" customWidth="1"/>
    <col min="2563" max="2568" width="15.7109375" style="1" customWidth="1"/>
    <col min="2569" max="2569" width="23.28515625" style="1" customWidth="1"/>
    <col min="2570" max="2570" width="14.28515625" style="1" bestFit="1" customWidth="1"/>
    <col min="2571" max="2572" width="21.5703125" style="1" customWidth="1"/>
    <col min="2573" max="2815" width="9.140625" style="1"/>
    <col min="2816" max="2816" width="11.28515625" style="1" customWidth="1"/>
    <col min="2817" max="2817" width="43" style="1" bestFit="1" customWidth="1"/>
    <col min="2818" max="2818" width="25.42578125" style="1" customWidth="1"/>
    <col min="2819" max="2824" width="15.7109375" style="1" customWidth="1"/>
    <col min="2825" max="2825" width="23.28515625" style="1" customWidth="1"/>
    <col min="2826" max="2826" width="14.28515625" style="1" bestFit="1" customWidth="1"/>
    <col min="2827" max="2828" width="21.5703125" style="1" customWidth="1"/>
    <col min="2829" max="3071" width="9.140625" style="1"/>
    <col min="3072" max="3072" width="11.28515625" style="1" customWidth="1"/>
    <col min="3073" max="3073" width="43" style="1" bestFit="1" customWidth="1"/>
    <col min="3074" max="3074" width="25.42578125" style="1" customWidth="1"/>
    <col min="3075" max="3080" width="15.7109375" style="1" customWidth="1"/>
    <col min="3081" max="3081" width="23.28515625" style="1" customWidth="1"/>
    <col min="3082" max="3082" width="14.28515625" style="1" bestFit="1" customWidth="1"/>
    <col min="3083" max="3084" width="21.5703125" style="1" customWidth="1"/>
    <col min="3085" max="3327" width="9.140625" style="1"/>
    <col min="3328" max="3328" width="11.28515625" style="1" customWidth="1"/>
    <col min="3329" max="3329" width="43" style="1" bestFit="1" customWidth="1"/>
    <col min="3330" max="3330" width="25.42578125" style="1" customWidth="1"/>
    <col min="3331" max="3336" width="15.7109375" style="1" customWidth="1"/>
    <col min="3337" max="3337" width="23.28515625" style="1" customWidth="1"/>
    <col min="3338" max="3338" width="14.28515625" style="1" bestFit="1" customWidth="1"/>
    <col min="3339" max="3340" width="21.5703125" style="1" customWidth="1"/>
    <col min="3341" max="3583" width="9.140625" style="1"/>
    <col min="3584" max="3584" width="11.28515625" style="1" customWidth="1"/>
    <col min="3585" max="3585" width="43" style="1" bestFit="1" customWidth="1"/>
    <col min="3586" max="3586" width="25.42578125" style="1" customWidth="1"/>
    <col min="3587" max="3592" width="15.7109375" style="1" customWidth="1"/>
    <col min="3593" max="3593" width="23.28515625" style="1" customWidth="1"/>
    <col min="3594" max="3594" width="14.28515625" style="1" bestFit="1" customWidth="1"/>
    <col min="3595" max="3596" width="21.5703125" style="1" customWidth="1"/>
    <col min="3597" max="3839" width="9.140625" style="1"/>
    <col min="3840" max="3840" width="11.28515625" style="1" customWidth="1"/>
    <col min="3841" max="3841" width="43" style="1" bestFit="1" customWidth="1"/>
    <col min="3842" max="3842" width="25.42578125" style="1" customWidth="1"/>
    <col min="3843" max="3848" width="15.7109375" style="1" customWidth="1"/>
    <col min="3849" max="3849" width="23.28515625" style="1" customWidth="1"/>
    <col min="3850" max="3850" width="14.28515625" style="1" bestFit="1" customWidth="1"/>
    <col min="3851" max="3852" width="21.5703125" style="1" customWidth="1"/>
    <col min="3853" max="4095" width="9.140625" style="1"/>
    <col min="4096" max="4096" width="11.28515625" style="1" customWidth="1"/>
    <col min="4097" max="4097" width="43" style="1" bestFit="1" customWidth="1"/>
    <col min="4098" max="4098" width="25.42578125" style="1" customWidth="1"/>
    <col min="4099" max="4104" width="15.7109375" style="1" customWidth="1"/>
    <col min="4105" max="4105" width="23.28515625" style="1" customWidth="1"/>
    <col min="4106" max="4106" width="14.28515625" style="1" bestFit="1" customWidth="1"/>
    <col min="4107" max="4108" width="21.5703125" style="1" customWidth="1"/>
    <col min="4109" max="4351" width="9.140625" style="1"/>
    <col min="4352" max="4352" width="11.28515625" style="1" customWidth="1"/>
    <col min="4353" max="4353" width="43" style="1" bestFit="1" customWidth="1"/>
    <col min="4354" max="4354" width="25.42578125" style="1" customWidth="1"/>
    <col min="4355" max="4360" width="15.7109375" style="1" customWidth="1"/>
    <col min="4361" max="4361" width="23.28515625" style="1" customWidth="1"/>
    <col min="4362" max="4362" width="14.28515625" style="1" bestFit="1" customWidth="1"/>
    <col min="4363" max="4364" width="21.5703125" style="1" customWidth="1"/>
    <col min="4365" max="4607" width="9.140625" style="1"/>
    <col min="4608" max="4608" width="11.28515625" style="1" customWidth="1"/>
    <col min="4609" max="4609" width="43" style="1" bestFit="1" customWidth="1"/>
    <col min="4610" max="4610" width="25.42578125" style="1" customWidth="1"/>
    <col min="4611" max="4616" width="15.7109375" style="1" customWidth="1"/>
    <col min="4617" max="4617" width="23.28515625" style="1" customWidth="1"/>
    <col min="4618" max="4618" width="14.28515625" style="1" bestFit="1" customWidth="1"/>
    <col min="4619" max="4620" width="21.5703125" style="1" customWidth="1"/>
    <col min="4621" max="4863" width="9.140625" style="1"/>
    <col min="4864" max="4864" width="11.28515625" style="1" customWidth="1"/>
    <col min="4865" max="4865" width="43" style="1" bestFit="1" customWidth="1"/>
    <col min="4866" max="4866" width="25.42578125" style="1" customWidth="1"/>
    <col min="4867" max="4872" width="15.7109375" style="1" customWidth="1"/>
    <col min="4873" max="4873" width="23.28515625" style="1" customWidth="1"/>
    <col min="4874" max="4874" width="14.28515625" style="1" bestFit="1" customWidth="1"/>
    <col min="4875" max="4876" width="21.5703125" style="1" customWidth="1"/>
    <col min="4877" max="5119" width="9.140625" style="1"/>
    <col min="5120" max="5120" width="11.28515625" style="1" customWidth="1"/>
    <col min="5121" max="5121" width="43" style="1" bestFit="1" customWidth="1"/>
    <col min="5122" max="5122" width="25.42578125" style="1" customWidth="1"/>
    <col min="5123" max="5128" width="15.7109375" style="1" customWidth="1"/>
    <col min="5129" max="5129" width="23.28515625" style="1" customWidth="1"/>
    <col min="5130" max="5130" width="14.28515625" style="1" bestFit="1" customWidth="1"/>
    <col min="5131" max="5132" width="21.5703125" style="1" customWidth="1"/>
    <col min="5133" max="5375" width="9.140625" style="1"/>
    <col min="5376" max="5376" width="11.28515625" style="1" customWidth="1"/>
    <col min="5377" max="5377" width="43" style="1" bestFit="1" customWidth="1"/>
    <col min="5378" max="5378" width="25.42578125" style="1" customWidth="1"/>
    <col min="5379" max="5384" width="15.7109375" style="1" customWidth="1"/>
    <col min="5385" max="5385" width="23.28515625" style="1" customWidth="1"/>
    <col min="5386" max="5386" width="14.28515625" style="1" bestFit="1" customWidth="1"/>
    <col min="5387" max="5388" width="21.5703125" style="1" customWidth="1"/>
    <col min="5389" max="5631" width="9.140625" style="1"/>
    <col min="5632" max="5632" width="11.28515625" style="1" customWidth="1"/>
    <col min="5633" max="5633" width="43" style="1" bestFit="1" customWidth="1"/>
    <col min="5634" max="5634" width="25.42578125" style="1" customWidth="1"/>
    <col min="5635" max="5640" width="15.7109375" style="1" customWidth="1"/>
    <col min="5641" max="5641" width="23.28515625" style="1" customWidth="1"/>
    <col min="5642" max="5642" width="14.28515625" style="1" bestFit="1" customWidth="1"/>
    <col min="5643" max="5644" width="21.5703125" style="1" customWidth="1"/>
    <col min="5645" max="5887" width="9.140625" style="1"/>
    <col min="5888" max="5888" width="11.28515625" style="1" customWidth="1"/>
    <col min="5889" max="5889" width="43" style="1" bestFit="1" customWidth="1"/>
    <col min="5890" max="5890" width="25.42578125" style="1" customWidth="1"/>
    <col min="5891" max="5896" width="15.7109375" style="1" customWidth="1"/>
    <col min="5897" max="5897" width="23.28515625" style="1" customWidth="1"/>
    <col min="5898" max="5898" width="14.28515625" style="1" bestFit="1" customWidth="1"/>
    <col min="5899" max="5900" width="21.5703125" style="1" customWidth="1"/>
    <col min="5901" max="6143" width="9.140625" style="1"/>
    <col min="6144" max="6144" width="11.28515625" style="1" customWidth="1"/>
    <col min="6145" max="6145" width="43" style="1" bestFit="1" customWidth="1"/>
    <col min="6146" max="6146" width="25.42578125" style="1" customWidth="1"/>
    <col min="6147" max="6152" width="15.7109375" style="1" customWidth="1"/>
    <col min="6153" max="6153" width="23.28515625" style="1" customWidth="1"/>
    <col min="6154" max="6154" width="14.28515625" style="1" bestFit="1" customWidth="1"/>
    <col min="6155" max="6156" width="21.5703125" style="1" customWidth="1"/>
    <col min="6157" max="6399" width="9.140625" style="1"/>
    <col min="6400" max="6400" width="11.28515625" style="1" customWidth="1"/>
    <col min="6401" max="6401" width="43" style="1" bestFit="1" customWidth="1"/>
    <col min="6402" max="6402" width="25.42578125" style="1" customWidth="1"/>
    <col min="6403" max="6408" width="15.7109375" style="1" customWidth="1"/>
    <col min="6409" max="6409" width="23.28515625" style="1" customWidth="1"/>
    <col min="6410" max="6410" width="14.28515625" style="1" bestFit="1" customWidth="1"/>
    <col min="6411" max="6412" width="21.5703125" style="1" customWidth="1"/>
    <col min="6413" max="6655" width="9.140625" style="1"/>
    <col min="6656" max="6656" width="11.28515625" style="1" customWidth="1"/>
    <col min="6657" max="6657" width="43" style="1" bestFit="1" customWidth="1"/>
    <col min="6658" max="6658" width="25.42578125" style="1" customWidth="1"/>
    <col min="6659" max="6664" width="15.7109375" style="1" customWidth="1"/>
    <col min="6665" max="6665" width="23.28515625" style="1" customWidth="1"/>
    <col min="6666" max="6666" width="14.28515625" style="1" bestFit="1" customWidth="1"/>
    <col min="6667" max="6668" width="21.5703125" style="1" customWidth="1"/>
    <col min="6669" max="6911" width="9.140625" style="1"/>
    <col min="6912" max="6912" width="11.28515625" style="1" customWidth="1"/>
    <col min="6913" max="6913" width="43" style="1" bestFit="1" customWidth="1"/>
    <col min="6914" max="6914" width="25.42578125" style="1" customWidth="1"/>
    <col min="6915" max="6920" width="15.7109375" style="1" customWidth="1"/>
    <col min="6921" max="6921" width="23.28515625" style="1" customWidth="1"/>
    <col min="6922" max="6922" width="14.28515625" style="1" bestFit="1" customWidth="1"/>
    <col min="6923" max="6924" width="21.5703125" style="1" customWidth="1"/>
    <col min="6925" max="7167" width="9.140625" style="1"/>
    <col min="7168" max="7168" width="11.28515625" style="1" customWidth="1"/>
    <col min="7169" max="7169" width="43" style="1" bestFit="1" customWidth="1"/>
    <col min="7170" max="7170" width="25.42578125" style="1" customWidth="1"/>
    <col min="7171" max="7176" width="15.7109375" style="1" customWidth="1"/>
    <col min="7177" max="7177" width="23.28515625" style="1" customWidth="1"/>
    <col min="7178" max="7178" width="14.28515625" style="1" bestFit="1" customWidth="1"/>
    <col min="7179" max="7180" width="21.5703125" style="1" customWidth="1"/>
    <col min="7181" max="7423" width="9.140625" style="1"/>
    <col min="7424" max="7424" width="11.28515625" style="1" customWidth="1"/>
    <col min="7425" max="7425" width="43" style="1" bestFit="1" customWidth="1"/>
    <col min="7426" max="7426" width="25.42578125" style="1" customWidth="1"/>
    <col min="7427" max="7432" width="15.7109375" style="1" customWidth="1"/>
    <col min="7433" max="7433" width="23.28515625" style="1" customWidth="1"/>
    <col min="7434" max="7434" width="14.28515625" style="1" bestFit="1" customWidth="1"/>
    <col min="7435" max="7436" width="21.5703125" style="1" customWidth="1"/>
    <col min="7437" max="7679" width="9.140625" style="1"/>
    <col min="7680" max="7680" width="11.28515625" style="1" customWidth="1"/>
    <col min="7681" max="7681" width="43" style="1" bestFit="1" customWidth="1"/>
    <col min="7682" max="7682" width="25.42578125" style="1" customWidth="1"/>
    <col min="7683" max="7688" width="15.7109375" style="1" customWidth="1"/>
    <col min="7689" max="7689" width="23.28515625" style="1" customWidth="1"/>
    <col min="7690" max="7690" width="14.28515625" style="1" bestFit="1" customWidth="1"/>
    <col min="7691" max="7692" width="21.5703125" style="1" customWidth="1"/>
    <col min="7693" max="7935" width="9.140625" style="1"/>
    <col min="7936" max="7936" width="11.28515625" style="1" customWidth="1"/>
    <col min="7937" max="7937" width="43" style="1" bestFit="1" customWidth="1"/>
    <col min="7938" max="7938" width="25.42578125" style="1" customWidth="1"/>
    <col min="7939" max="7944" width="15.7109375" style="1" customWidth="1"/>
    <col min="7945" max="7945" width="23.28515625" style="1" customWidth="1"/>
    <col min="7946" max="7946" width="14.28515625" style="1" bestFit="1" customWidth="1"/>
    <col min="7947" max="7948" width="21.5703125" style="1" customWidth="1"/>
    <col min="7949" max="8191" width="9.140625" style="1"/>
    <col min="8192" max="8192" width="11.28515625" style="1" customWidth="1"/>
    <col min="8193" max="8193" width="43" style="1" bestFit="1" customWidth="1"/>
    <col min="8194" max="8194" width="25.42578125" style="1" customWidth="1"/>
    <col min="8195" max="8200" width="15.7109375" style="1" customWidth="1"/>
    <col min="8201" max="8201" width="23.28515625" style="1" customWidth="1"/>
    <col min="8202" max="8202" width="14.28515625" style="1" bestFit="1" customWidth="1"/>
    <col min="8203" max="8204" width="21.5703125" style="1" customWidth="1"/>
    <col min="8205" max="8447" width="9.140625" style="1"/>
    <col min="8448" max="8448" width="11.28515625" style="1" customWidth="1"/>
    <col min="8449" max="8449" width="43" style="1" bestFit="1" customWidth="1"/>
    <col min="8450" max="8450" width="25.42578125" style="1" customWidth="1"/>
    <col min="8451" max="8456" width="15.7109375" style="1" customWidth="1"/>
    <col min="8457" max="8457" width="23.28515625" style="1" customWidth="1"/>
    <col min="8458" max="8458" width="14.28515625" style="1" bestFit="1" customWidth="1"/>
    <col min="8459" max="8460" width="21.5703125" style="1" customWidth="1"/>
    <col min="8461" max="8703" width="9.140625" style="1"/>
    <col min="8704" max="8704" width="11.28515625" style="1" customWidth="1"/>
    <col min="8705" max="8705" width="43" style="1" bestFit="1" customWidth="1"/>
    <col min="8706" max="8706" width="25.42578125" style="1" customWidth="1"/>
    <col min="8707" max="8712" width="15.7109375" style="1" customWidth="1"/>
    <col min="8713" max="8713" width="23.28515625" style="1" customWidth="1"/>
    <col min="8714" max="8714" width="14.28515625" style="1" bestFit="1" customWidth="1"/>
    <col min="8715" max="8716" width="21.5703125" style="1" customWidth="1"/>
    <col min="8717" max="8959" width="9.140625" style="1"/>
    <col min="8960" max="8960" width="11.28515625" style="1" customWidth="1"/>
    <col min="8961" max="8961" width="43" style="1" bestFit="1" customWidth="1"/>
    <col min="8962" max="8962" width="25.42578125" style="1" customWidth="1"/>
    <col min="8963" max="8968" width="15.7109375" style="1" customWidth="1"/>
    <col min="8969" max="8969" width="23.28515625" style="1" customWidth="1"/>
    <col min="8970" max="8970" width="14.28515625" style="1" bestFit="1" customWidth="1"/>
    <col min="8971" max="8972" width="21.5703125" style="1" customWidth="1"/>
    <col min="8973" max="9215" width="9.140625" style="1"/>
    <col min="9216" max="9216" width="11.28515625" style="1" customWidth="1"/>
    <col min="9217" max="9217" width="43" style="1" bestFit="1" customWidth="1"/>
    <col min="9218" max="9218" width="25.42578125" style="1" customWidth="1"/>
    <col min="9219" max="9224" width="15.7109375" style="1" customWidth="1"/>
    <col min="9225" max="9225" width="23.28515625" style="1" customWidth="1"/>
    <col min="9226" max="9226" width="14.28515625" style="1" bestFit="1" customWidth="1"/>
    <col min="9227" max="9228" width="21.5703125" style="1" customWidth="1"/>
    <col min="9229" max="9471" width="9.140625" style="1"/>
    <col min="9472" max="9472" width="11.28515625" style="1" customWidth="1"/>
    <col min="9473" max="9473" width="43" style="1" bestFit="1" customWidth="1"/>
    <col min="9474" max="9474" width="25.42578125" style="1" customWidth="1"/>
    <col min="9475" max="9480" width="15.7109375" style="1" customWidth="1"/>
    <col min="9481" max="9481" width="23.28515625" style="1" customWidth="1"/>
    <col min="9482" max="9482" width="14.28515625" style="1" bestFit="1" customWidth="1"/>
    <col min="9483" max="9484" width="21.5703125" style="1" customWidth="1"/>
    <col min="9485" max="9727" width="9.140625" style="1"/>
    <col min="9728" max="9728" width="11.28515625" style="1" customWidth="1"/>
    <col min="9729" max="9729" width="43" style="1" bestFit="1" customWidth="1"/>
    <col min="9730" max="9730" width="25.42578125" style="1" customWidth="1"/>
    <col min="9731" max="9736" width="15.7109375" style="1" customWidth="1"/>
    <col min="9737" max="9737" width="23.28515625" style="1" customWidth="1"/>
    <col min="9738" max="9738" width="14.28515625" style="1" bestFit="1" customWidth="1"/>
    <col min="9739" max="9740" width="21.5703125" style="1" customWidth="1"/>
    <col min="9741" max="9983" width="9.140625" style="1"/>
    <col min="9984" max="9984" width="11.28515625" style="1" customWidth="1"/>
    <col min="9985" max="9985" width="43" style="1" bestFit="1" customWidth="1"/>
    <col min="9986" max="9986" width="25.42578125" style="1" customWidth="1"/>
    <col min="9987" max="9992" width="15.7109375" style="1" customWidth="1"/>
    <col min="9993" max="9993" width="23.28515625" style="1" customWidth="1"/>
    <col min="9994" max="9994" width="14.28515625" style="1" bestFit="1" customWidth="1"/>
    <col min="9995" max="9996" width="21.5703125" style="1" customWidth="1"/>
    <col min="9997" max="10239" width="9.140625" style="1"/>
    <col min="10240" max="10240" width="11.28515625" style="1" customWidth="1"/>
    <col min="10241" max="10241" width="43" style="1" bestFit="1" customWidth="1"/>
    <col min="10242" max="10242" width="25.42578125" style="1" customWidth="1"/>
    <col min="10243" max="10248" width="15.7109375" style="1" customWidth="1"/>
    <col min="10249" max="10249" width="23.28515625" style="1" customWidth="1"/>
    <col min="10250" max="10250" width="14.28515625" style="1" bestFit="1" customWidth="1"/>
    <col min="10251" max="10252" width="21.5703125" style="1" customWidth="1"/>
    <col min="10253" max="10495" width="9.140625" style="1"/>
    <col min="10496" max="10496" width="11.28515625" style="1" customWidth="1"/>
    <col min="10497" max="10497" width="43" style="1" bestFit="1" customWidth="1"/>
    <col min="10498" max="10498" width="25.42578125" style="1" customWidth="1"/>
    <col min="10499" max="10504" width="15.7109375" style="1" customWidth="1"/>
    <col min="10505" max="10505" width="23.28515625" style="1" customWidth="1"/>
    <col min="10506" max="10506" width="14.28515625" style="1" bestFit="1" customWidth="1"/>
    <col min="10507" max="10508" width="21.5703125" style="1" customWidth="1"/>
    <col min="10509" max="10751" width="9.140625" style="1"/>
    <col min="10752" max="10752" width="11.28515625" style="1" customWidth="1"/>
    <col min="10753" max="10753" width="43" style="1" bestFit="1" customWidth="1"/>
    <col min="10754" max="10754" width="25.42578125" style="1" customWidth="1"/>
    <col min="10755" max="10760" width="15.7109375" style="1" customWidth="1"/>
    <col min="10761" max="10761" width="23.28515625" style="1" customWidth="1"/>
    <col min="10762" max="10762" width="14.28515625" style="1" bestFit="1" customWidth="1"/>
    <col min="10763" max="10764" width="21.5703125" style="1" customWidth="1"/>
    <col min="10765" max="11007" width="9.140625" style="1"/>
    <col min="11008" max="11008" width="11.28515625" style="1" customWidth="1"/>
    <col min="11009" max="11009" width="43" style="1" bestFit="1" customWidth="1"/>
    <col min="11010" max="11010" width="25.42578125" style="1" customWidth="1"/>
    <col min="11011" max="11016" width="15.7109375" style="1" customWidth="1"/>
    <col min="11017" max="11017" width="23.28515625" style="1" customWidth="1"/>
    <col min="11018" max="11018" width="14.28515625" style="1" bestFit="1" customWidth="1"/>
    <col min="11019" max="11020" width="21.5703125" style="1" customWidth="1"/>
    <col min="11021" max="11263" width="9.140625" style="1"/>
    <col min="11264" max="11264" width="11.28515625" style="1" customWidth="1"/>
    <col min="11265" max="11265" width="43" style="1" bestFit="1" customWidth="1"/>
    <col min="11266" max="11266" width="25.42578125" style="1" customWidth="1"/>
    <col min="11267" max="11272" width="15.7109375" style="1" customWidth="1"/>
    <col min="11273" max="11273" width="23.28515625" style="1" customWidth="1"/>
    <col min="11274" max="11274" width="14.28515625" style="1" bestFit="1" customWidth="1"/>
    <col min="11275" max="11276" width="21.5703125" style="1" customWidth="1"/>
    <col min="11277" max="11519" width="9.140625" style="1"/>
    <col min="11520" max="11520" width="11.28515625" style="1" customWidth="1"/>
    <col min="11521" max="11521" width="43" style="1" bestFit="1" customWidth="1"/>
    <col min="11522" max="11522" width="25.42578125" style="1" customWidth="1"/>
    <col min="11523" max="11528" width="15.7109375" style="1" customWidth="1"/>
    <col min="11529" max="11529" width="23.28515625" style="1" customWidth="1"/>
    <col min="11530" max="11530" width="14.28515625" style="1" bestFit="1" customWidth="1"/>
    <col min="11531" max="11532" width="21.5703125" style="1" customWidth="1"/>
    <col min="11533" max="11775" width="9.140625" style="1"/>
    <col min="11776" max="11776" width="11.28515625" style="1" customWidth="1"/>
    <col min="11777" max="11777" width="43" style="1" bestFit="1" customWidth="1"/>
    <col min="11778" max="11778" width="25.42578125" style="1" customWidth="1"/>
    <col min="11779" max="11784" width="15.7109375" style="1" customWidth="1"/>
    <col min="11785" max="11785" width="23.28515625" style="1" customWidth="1"/>
    <col min="11786" max="11786" width="14.28515625" style="1" bestFit="1" customWidth="1"/>
    <col min="11787" max="11788" width="21.5703125" style="1" customWidth="1"/>
    <col min="11789" max="12031" width="9.140625" style="1"/>
    <col min="12032" max="12032" width="11.28515625" style="1" customWidth="1"/>
    <col min="12033" max="12033" width="43" style="1" bestFit="1" customWidth="1"/>
    <col min="12034" max="12034" width="25.42578125" style="1" customWidth="1"/>
    <col min="12035" max="12040" width="15.7109375" style="1" customWidth="1"/>
    <col min="12041" max="12041" width="23.28515625" style="1" customWidth="1"/>
    <col min="12042" max="12042" width="14.28515625" style="1" bestFit="1" customWidth="1"/>
    <col min="12043" max="12044" width="21.5703125" style="1" customWidth="1"/>
    <col min="12045" max="12287" width="9.140625" style="1"/>
    <col min="12288" max="12288" width="11.28515625" style="1" customWidth="1"/>
    <col min="12289" max="12289" width="43" style="1" bestFit="1" customWidth="1"/>
    <col min="12290" max="12290" width="25.42578125" style="1" customWidth="1"/>
    <col min="12291" max="12296" width="15.7109375" style="1" customWidth="1"/>
    <col min="12297" max="12297" width="23.28515625" style="1" customWidth="1"/>
    <col min="12298" max="12298" width="14.28515625" style="1" bestFit="1" customWidth="1"/>
    <col min="12299" max="12300" width="21.5703125" style="1" customWidth="1"/>
    <col min="12301" max="12543" width="9.140625" style="1"/>
    <col min="12544" max="12544" width="11.28515625" style="1" customWidth="1"/>
    <col min="12545" max="12545" width="43" style="1" bestFit="1" customWidth="1"/>
    <col min="12546" max="12546" width="25.42578125" style="1" customWidth="1"/>
    <col min="12547" max="12552" width="15.7109375" style="1" customWidth="1"/>
    <col min="12553" max="12553" width="23.28515625" style="1" customWidth="1"/>
    <col min="12554" max="12554" width="14.28515625" style="1" bestFit="1" customWidth="1"/>
    <col min="12555" max="12556" width="21.5703125" style="1" customWidth="1"/>
    <col min="12557" max="12799" width="9.140625" style="1"/>
    <col min="12800" max="12800" width="11.28515625" style="1" customWidth="1"/>
    <col min="12801" max="12801" width="43" style="1" bestFit="1" customWidth="1"/>
    <col min="12802" max="12802" width="25.42578125" style="1" customWidth="1"/>
    <col min="12803" max="12808" width="15.7109375" style="1" customWidth="1"/>
    <col min="12809" max="12809" width="23.28515625" style="1" customWidth="1"/>
    <col min="12810" max="12810" width="14.28515625" style="1" bestFit="1" customWidth="1"/>
    <col min="12811" max="12812" width="21.5703125" style="1" customWidth="1"/>
    <col min="12813" max="13055" width="9.140625" style="1"/>
    <col min="13056" max="13056" width="11.28515625" style="1" customWidth="1"/>
    <col min="13057" max="13057" width="43" style="1" bestFit="1" customWidth="1"/>
    <col min="13058" max="13058" width="25.42578125" style="1" customWidth="1"/>
    <col min="13059" max="13064" width="15.7109375" style="1" customWidth="1"/>
    <col min="13065" max="13065" width="23.28515625" style="1" customWidth="1"/>
    <col min="13066" max="13066" width="14.28515625" style="1" bestFit="1" customWidth="1"/>
    <col min="13067" max="13068" width="21.5703125" style="1" customWidth="1"/>
    <col min="13069" max="13311" width="9.140625" style="1"/>
    <col min="13312" max="13312" width="11.28515625" style="1" customWidth="1"/>
    <col min="13313" max="13313" width="43" style="1" bestFit="1" customWidth="1"/>
    <col min="13314" max="13314" width="25.42578125" style="1" customWidth="1"/>
    <col min="13315" max="13320" width="15.7109375" style="1" customWidth="1"/>
    <col min="13321" max="13321" width="23.28515625" style="1" customWidth="1"/>
    <col min="13322" max="13322" width="14.28515625" style="1" bestFit="1" customWidth="1"/>
    <col min="13323" max="13324" width="21.5703125" style="1" customWidth="1"/>
    <col min="13325" max="13567" width="9.140625" style="1"/>
    <col min="13568" max="13568" width="11.28515625" style="1" customWidth="1"/>
    <col min="13569" max="13569" width="43" style="1" bestFit="1" customWidth="1"/>
    <col min="13570" max="13570" width="25.42578125" style="1" customWidth="1"/>
    <col min="13571" max="13576" width="15.7109375" style="1" customWidth="1"/>
    <col min="13577" max="13577" width="23.28515625" style="1" customWidth="1"/>
    <col min="13578" max="13578" width="14.28515625" style="1" bestFit="1" customWidth="1"/>
    <col min="13579" max="13580" width="21.5703125" style="1" customWidth="1"/>
    <col min="13581" max="13823" width="9.140625" style="1"/>
    <col min="13824" max="13824" width="11.28515625" style="1" customWidth="1"/>
    <col min="13825" max="13825" width="43" style="1" bestFit="1" customWidth="1"/>
    <col min="13826" max="13826" width="25.42578125" style="1" customWidth="1"/>
    <col min="13827" max="13832" width="15.7109375" style="1" customWidth="1"/>
    <col min="13833" max="13833" width="23.28515625" style="1" customWidth="1"/>
    <col min="13834" max="13834" width="14.28515625" style="1" bestFit="1" customWidth="1"/>
    <col min="13835" max="13836" width="21.5703125" style="1" customWidth="1"/>
    <col min="13837" max="14079" width="9.140625" style="1"/>
    <col min="14080" max="14080" width="11.28515625" style="1" customWidth="1"/>
    <col min="14081" max="14081" width="43" style="1" bestFit="1" customWidth="1"/>
    <col min="14082" max="14082" width="25.42578125" style="1" customWidth="1"/>
    <col min="14083" max="14088" width="15.7109375" style="1" customWidth="1"/>
    <col min="14089" max="14089" width="23.28515625" style="1" customWidth="1"/>
    <col min="14090" max="14090" width="14.28515625" style="1" bestFit="1" customWidth="1"/>
    <col min="14091" max="14092" width="21.5703125" style="1" customWidth="1"/>
    <col min="14093" max="14335" width="9.140625" style="1"/>
    <col min="14336" max="14336" width="11.28515625" style="1" customWidth="1"/>
    <col min="14337" max="14337" width="43" style="1" bestFit="1" customWidth="1"/>
    <col min="14338" max="14338" width="25.42578125" style="1" customWidth="1"/>
    <col min="14339" max="14344" width="15.7109375" style="1" customWidth="1"/>
    <col min="14345" max="14345" width="23.28515625" style="1" customWidth="1"/>
    <col min="14346" max="14346" width="14.28515625" style="1" bestFit="1" customWidth="1"/>
    <col min="14347" max="14348" width="21.5703125" style="1" customWidth="1"/>
    <col min="14349" max="14591" width="9.140625" style="1"/>
    <col min="14592" max="14592" width="11.28515625" style="1" customWidth="1"/>
    <col min="14593" max="14593" width="43" style="1" bestFit="1" customWidth="1"/>
    <col min="14594" max="14594" width="25.42578125" style="1" customWidth="1"/>
    <col min="14595" max="14600" width="15.7109375" style="1" customWidth="1"/>
    <col min="14601" max="14601" width="23.28515625" style="1" customWidth="1"/>
    <col min="14602" max="14602" width="14.28515625" style="1" bestFit="1" customWidth="1"/>
    <col min="14603" max="14604" width="21.5703125" style="1" customWidth="1"/>
    <col min="14605" max="14847" width="9.140625" style="1"/>
    <col min="14848" max="14848" width="11.28515625" style="1" customWidth="1"/>
    <col min="14849" max="14849" width="43" style="1" bestFit="1" customWidth="1"/>
    <col min="14850" max="14850" width="25.42578125" style="1" customWidth="1"/>
    <col min="14851" max="14856" width="15.7109375" style="1" customWidth="1"/>
    <col min="14857" max="14857" width="23.28515625" style="1" customWidth="1"/>
    <col min="14858" max="14858" width="14.28515625" style="1" bestFit="1" customWidth="1"/>
    <col min="14859" max="14860" width="21.5703125" style="1" customWidth="1"/>
    <col min="14861" max="15103" width="9.140625" style="1"/>
    <col min="15104" max="15104" width="11.28515625" style="1" customWidth="1"/>
    <col min="15105" max="15105" width="43" style="1" bestFit="1" customWidth="1"/>
    <col min="15106" max="15106" width="25.42578125" style="1" customWidth="1"/>
    <col min="15107" max="15112" width="15.7109375" style="1" customWidth="1"/>
    <col min="15113" max="15113" width="23.28515625" style="1" customWidth="1"/>
    <col min="15114" max="15114" width="14.28515625" style="1" bestFit="1" customWidth="1"/>
    <col min="15115" max="15116" width="21.5703125" style="1" customWidth="1"/>
    <col min="15117" max="15359" width="9.140625" style="1"/>
    <col min="15360" max="15360" width="11.28515625" style="1" customWidth="1"/>
    <col min="15361" max="15361" width="43" style="1" bestFit="1" customWidth="1"/>
    <col min="15362" max="15362" width="25.42578125" style="1" customWidth="1"/>
    <col min="15363" max="15368" width="15.7109375" style="1" customWidth="1"/>
    <col min="15369" max="15369" width="23.28515625" style="1" customWidth="1"/>
    <col min="15370" max="15370" width="14.28515625" style="1" bestFit="1" customWidth="1"/>
    <col min="15371" max="15372" width="21.5703125" style="1" customWidth="1"/>
    <col min="15373" max="15615" width="9.140625" style="1"/>
    <col min="15616" max="15616" width="11.28515625" style="1" customWidth="1"/>
    <col min="15617" max="15617" width="43" style="1" bestFit="1" customWidth="1"/>
    <col min="15618" max="15618" width="25.42578125" style="1" customWidth="1"/>
    <col min="15619" max="15624" width="15.7109375" style="1" customWidth="1"/>
    <col min="15625" max="15625" width="23.28515625" style="1" customWidth="1"/>
    <col min="15626" max="15626" width="14.28515625" style="1" bestFit="1" customWidth="1"/>
    <col min="15627" max="15628" width="21.5703125" style="1" customWidth="1"/>
    <col min="15629" max="15871" width="9.140625" style="1"/>
    <col min="15872" max="15872" width="11.28515625" style="1" customWidth="1"/>
    <col min="15873" max="15873" width="43" style="1" bestFit="1" customWidth="1"/>
    <col min="15874" max="15874" width="25.42578125" style="1" customWidth="1"/>
    <col min="15875" max="15880" width="15.7109375" style="1" customWidth="1"/>
    <col min="15881" max="15881" width="23.28515625" style="1" customWidth="1"/>
    <col min="15882" max="15882" width="14.28515625" style="1" bestFit="1" customWidth="1"/>
    <col min="15883" max="15884" width="21.5703125" style="1" customWidth="1"/>
    <col min="15885" max="16127" width="9.140625" style="1"/>
    <col min="16128" max="16128" width="11.28515625" style="1" customWidth="1"/>
    <col min="16129" max="16129" width="43" style="1" bestFit="1" customWidth="1"/>
    <col min="16130" max="16130" width="25.42578125" style="1" customWidth="1"/>
    <col min="16131" max="16136" width="15.7109375" style="1" customWidth="1"/>
    <col min="16137" max="16137" width="23.28515625" style="1" customWidth="1"/>
    <col min="16138" max="16138" width="14.28515625" style="1" bestFit="1" customWidth="1"/>
    <col min="16139" max="16140" width="21.5703125" style="1" customWidth="1"/>
    <col min="16141" max="16384" width="9.140625" style="1"/>
  </cols>
  <sheetData>
    <row r="1" spans="1:12" ht="30" customHeight="1" x14ac:dyDescent="0.2">
      <c r="A1" s="322" t="s">
        <v>50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</row>
    <row r="2" spans="1:12" ht="30" customHeight="1" x14ac:dyDescent="0.2">
      <c r="A2" s="323" t="s">
        <v>96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</row>
    <row r="3" spans="1:12" ht="30" customHeight="1" x14ac:dyDescent="0.2">
      <c r="A3" s="323" t="s">
        <v>51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</row>
    <row r="4" spans="1:12" ht="30" customHeight="1" x14ac:dyDescent="0.2">
      <c r="A4" s="323" t="s">
        <v>97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</row>
    <row r="5" spans="1:12" ht="30" customHeight="1" x14ac:dyDescent="0.2">
      <c r="A5" s="324" t="s">
        <v>124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</row>
    <row r="6" spans="1:12" ht="30" customHeight="1" x14ac:dyDescent="0.2">
      <c r="A6" s="2"/>
      <c r="B6" s="3"/>
      <c r="C6" s="4"/>
      <c r="D6" s="2"/>
      <c r="E6" s="2"/>
      <c r="F6" s="2"/>
      <c r="G6" s="2"/>
      <c r="H6" s="2"/>
      <c r="I6" s="2"/>
      <c r="J6" s="2"/>
      <c r="K6" s="2"/>
      <c r="L6" s="2"/>
    </row>
    <row r="7" spans="1:12" ht="30" customHeight="1" x14ac:dyDescent="0.2">
      <c r="A7" s="2"/>
      <c r="B7" s="3"/>
      <c r="C7" s="4"/>
      <c r="D7" s="2"/>
      <c r="E7" s="2"/>
      <c r="F7" s="2"/>
      <c r="G7" s="2"/>
      <c r="H7" s="2"/>
      <c r="I7" s="2"/>
      <c r="J7" s="2"/>
      <c r="K7" s="2"/>
      <c r="L7" s="2"/>
    </row>
    <row r="8" spans="1:12" ht="15.75" customHeight="1" thickBot="1" x14ac:dyDescent="0.3"/>
    <row r="9" spans="1:12" ht="19.5" customHeight="1" thickBot="1" x14ac:dyDescent="0.25">
      <c r="A9" s="325" t="s">
        <v>52</v>
      </c>
      <c r="B9" s="328" t="s">
        <v>53</v>
      </c>
      <c r="C9" s="331" t="s">
        <v>54</v>
      </c>
      <c r="D9" s="334" t="s">
        <v>55</v>
      </c>
      <c r="E9" s="335"/>
      <c r="F9" s="335"/>
      <c r="G9" s="335"/>
      <c r="H9" s="335"/>
      <c r="I9" s="335"/>
      <c r="J9" s="336" t="s">
        <v>56</v>
      </c>
      <c r="K9" s="313" t="s">
        <v>0</v>
      </c>
      <c r="L9" s="316" t="s">
        <v>209</v>
      </c>
    </row>
    <row r="10" spans="1:12" ht="21.75" customHeight="1" thickBot="1" x14ac:dyDescent="0.25">
      <c r="A10" s="326"/>
      <c r="B10" s="329"/>
      <c r="C10" s="332"/>
      <c r="D10" s="8" t="s">
        <v>57</v>
      </c>
      <c r="E10" s="8" t="s">
        <v>57</v>
      </c>
      <c r="F10" s="8" t="s">
        <v>57</v>
      </c>
      <c r="G10" s="8" t="s">
        <v>58</v>
      </c>
      <c r="H10" s="8" t="s">
        <v>7</v>
      </c>
      <c r="I10" s="8" t="s">
        <v>57</v>
      </c>
      <c r="J10" s="337"/>
      <c r="K10" s="314"/>
      <c r="L10" s="317"/>
    </row>
    <row r="11" spans="1:12" ht="48" customHeight="1" x14ac:dyDescent="0.2">
      <c r="A11" s="327"/>
      <c r="B11" s="330"/>
      <c r="C11" s="333"/>
      <c r="D11" s="9" t="s">
        <v>125</v>
      </c>
      <c r="E11" s="9" t="s">
        <v>206</v>
      </c>
      <c r="F11" s="9" t="s">
        <v>208</v>
      </c>
      <c r="G11" s="10"/>
      <c r="H11" s="11"/>
      <c r="I11" s="9" t="s">
        <v>207</v>
      </c>
      <c r="J11" s="338"/>
      <c r="K11" s="315"/>
      <c r="L11" s="318"/>
    </row>
    <row r="12" spans="1:12" ht="30" customHeight="1" x14ac:dyDescent="0.2">
      <c r="A12" s="12">
        <v>1</v>
      </c>
      <c r="B12" s="13" t="s">
        <v>59</v>
      </c>
      <c r="C12" s="14" t="s">
        <v>20</v>
      </c>
      <c r="D12" s="72">
        <v>96</v>
      </c>
      <c r="E12" s="72">
        <v>98</v>
      </c>
      <c r="F12" s="72"/>
      <c r="G12" s="72"/>
      <c r="H12" s="72"/>
      <c r="I12" s="72"/>
      <c r="J12" s="15">
        <f t="shared" ref="J12:J58" si="0">SUM(D12:I12)</f>
        <v>194</v>
      </c>
      <c r="K12" s="68" t="s">
        <v>60</v>
      </c>
      <c r="L12" s="16">
        <f>AVERAGE(D12,E12,F12,G12,H12,I12,)</f>
        <v>64.666666666666671</v>
      </c>
    </row>
    <row r="13" spans="1:12" ht="30" customHeight="1" x14ac:dyDescent="0.2">
      <c r="A13" s="12">
        <v>2</v>
      </c>
      <c r="B13" s="13" t="s">
        <v>61</v>
      </c>
      <c r="C13" s="14" t="s">
        <v>18</v>
      </c>
      <c r="D13" s="72">
        <v>89</v>
      </c>
      <c r="E13" s="72">
        <v>98</v>
      </c>
      <c r="F13" s="72"/>
      <c r="G13" s="72"/>
      <c r="H13" s="72"/>
      <c r="I13" s="72"/>
      <c r="J13" s="15">
        <f t="shared" si="0"/>
        <v>187</v>
      </c>
      <c r="K13" s="68" t="s">
        <v>60</v>
      </c>
      <c r="L13" s="16">
        <f t="shared" ref="L13:L58" si="1">AVERAGE(D13,E13,F13,G13,H13,I13,)</f>
        <v>62.333333333333336</v>
      </c>
    </row>
    <row r="14" spans="1:12" ht="30" customHeight="1" x14ac:dyDescent="0.2">
      <c r="A14" s="12">
        <v>3</v>
      </c>
      <c r="B14" s="13" t="s">
        <v>102</v>
      </c>
      <c r="C14" s="14" t="s">
        <v>9</v>
      </c>
      <c r="D14" s="72">
        <v>92</v>
      </c>
      <c r="E14" s="72">
        <v>94</v>
      </c>
      <c r="F14" s="72"/>
      <c r="G14" s="72"/>
      <c r="H14" s="72"/>
      <c r="I14" s="72"/>
      <c r="J14" s="15">
        <f t="shared" si="0"/>
        <v>186</v>
      </c>
      <c r="K14" s="68" t="s">
        <v>63</v>
      </c>
      <c r="L14" s="16">
        <f t="shared" si="1"/>
        <v>62</v>
      </c>
    </row>
    <row r="15" spans="1:12" ht="30" customHeight="1" x14ac:dyDescent="0.2">
      <c r="A15" s="12">
        <v>4</v>
      </c>
      <c r="B15" s="13" t="s">
        <v>14</v>
      </c>
      <c r="C15" s="14" t="s">
        <v>7</v>
      </c>
      <c r="D15" s="72">
        <v>94</v>
      </c>
      <c r="E15" s="72">
        <v>88</v>
      </c>
      <c r="F15" s="72"/>
      <c r="G15" s="72"/>
      <c r="H15" s="72"/>
      <c r="I15" s="72"/>
      <c r="J15" s="15">
        <f t="shared" si="0"/>
        <v>182</v>
      </c>
      <c r="K15" s="19" t="s">
        <v>60</v>
      </c>
      <c r="L15" s="16">
        <f t="shared" si="1"/>
        <v>60.666666666666664</v>
      </c>
    </row>
    <row r="16" spans="1:12" ht="30" customHeight="1" x14ac:dyDescent="0.2">
      <c r="A16" s="12">
        <v>5</v>
      </c>
      <c r="B16" s="17" t="s">
        <v>205</v>
      </c>
      <c r="C16" s="18" t="s">
        <v>8</v>
      </c>
      <c r="D16" s="72">
        <v>94</v>
      </c>
      <c r="E16" s="72">
        <v>86</v>
      </c>
      <c r="F16" s="72"/>
      <c r="G16" s="72"/>
      <c r="H16" s="72"/>
      <c r="I16" s="72"/>
      <c r="J16" s="15">
        <f t="shared" si="0"/>
        <v>180</v>
      </c>
      <c r="K16" s="19" t="s">
        <v>63</v>
      </c>
      <c r="L16" s="16">
        <f t="shared" si="1"/>
        <v>60</v>
      </c>
    </row>
    <row r="17" spans="1:12" ht="30" customHeight="1" x14ac:dyDescent="0.2">
      <c r="A17" s="12">
        <v>6</v>
      </c>
      <c r="B17" s="17" t="s">
        <v>23</v>
      </c>
      <c r="C17" s="18" t="s">
        <v>18</v>
      </c>
      <c r="D17" s="72">
        <v>86</v>
      </c>
      <c r="E17" s="72">
        <v>91</v>
      </c>
      <c r="F17" s="72"/>
      <c r="G17" s="72"/>
      <c r="H17" s="72"/>
      <c r="I17" s="72"/>
      <c r="J17" s="15">
        <f t="shared" si="0"/>
        <v>177</v>
      </c>
      <c r="K17" s="19" t="s">
        <v>60</v>
      </c>
      <c r="L17" s="16">
        <f t="shared" si="1"/>
        <v>59</v>
      </c>
    </row>
    <row r="18" spans="1:12" ht="30" customHeight="1" x14ac:dyDescent="0.2">
      <c r="A18" s="12">
        <v>7</v>
      </c>
      <c r="B18" s="65" t="s">
        <v>39</v>
      </c>
      <c r="C18" s="66" t="s">
        <v>40</v>
      </c>
      <c r="D18" s="72">
        <v>86</v>
      </c>
      <c r="E18" s="72">
        <v>90</v>
      </c>
      <c r="F18" s="72"/>
      <c r="G18" s="72"/>
      <c r="H18" s="72"/>
      <c r="I18" s="72"/>
      <c r="J18" s="15">
        <f t="shared" si="0"/>
        <v>176</v>
      </c>
      <c r="K18" s="67" t="s">
        <v>63</v>
      </c>
      <c r="L18" s="16">
        <f t="shared" si="1"/>
        <v>58.666666666666664</v>
      </c>
    </row>
    <row r="19" spans="1:12" ht="30" customHeight="1" x14ac:dyDescent="0.2">
      <c r="A19" s="12">
        <v>8</v>
      </c>
      <c r="B19" s="65" t="s">
        <v>73</v>
      </c>
      <c r="C19" s="66" t="s">
        <v>3</v>
      </c>
      <c r="D19" s="72">
        <v>92</v>
      </c>
      <c r="E19" s="72">
        <v>83</v>
      </c>
      <c r="F19" s="72"/>
      <c r="G19" s="72"/>
      <c r="H19" s="72"/>
      <c r="I19" s="72"/>
      <c r="J19" s="15">
        <f t="shared" si="0"/>
        <v>175</v>
      </c>
      <c r="K19" s="19" t="s">
        <v>60</v>
      </c>
      <c r="L19" s="16">
        <f t="shared" si="1"/>
        <v>58.333333333333336</v>
      </c>
    </row>
    <row r="20" spans="1:12" ht="30" customHeight="1" x14ac:dyDescent="0.2">
      <c r="A20" s="12">
        <v>9</v>
      </c>
      <c r="B20" s="13" t="s">
        <v>64</v>
      </c>
      <c r="C20" s="14" t="s">
        <v>5</v>
      </c>
      <c r="D20" s="72">
        <v>91</v>
      </c>
      <c r="E20" s="72">
        <v>82</v>
      </c>
      <c r="F20" s="72"/>
      <c r="G20" s="72"/>
      <c r="H20" s="72"/>
      <c r="I20" s="72"/>
      <c r="J20" s="15">
        <f t="shared" si="0"/>
        <v>173</v>
      </c>
      <c r="K20" s="19" t="s">
        <v>60</v>
      </c>
      <c r="L20" s="16">
        <f t="shared" si="1"/>
        <v>57.666666666666664</v>
      </c>
    </row>
    <row r="21" spans="1:12" ht="30" customHeight="1" x14ac:dyDescent="0.2">
      <c r="A21" s="12">
        <v>10</v>
      </c>
      <c r="B21" s="20" t="s">
        <v>11</v>
      </c>
      <c r="C21" s="18" t="s">
        <v>9</v>
      </c>
      <c r="D21" s="72">
        <v>84</v>
      </c>
      <c r="E21" s="72">
        <v>85</v>
      </c>
      <c r="F21" s="72"/>
      <c r="G21" s="72"/>
      <c r="H21" s="72"/>
      <c r="I21" s="72"/>
      <c r="J21" s="15">
        <f t="shared" si="0"/>
        <v>169</v>
      </c>
      <c r="K21" s="19" t="s">
        <v>63</v>
      </c>
      <c r="L21" s="16">
        <f t="shared" si="1"/>
        <v>56.333333333333336</v>
      </c>
    </row>
    <row r="22" spans="1:12" ht="30" customHeight="1" x14ac:dyDescent="0.2">
      <c r="A22" s="12">
        <v>11</v>
      </c>
      <c r="B22" s="65" t="s">
        <v>72</v>
      </c>
      <c r="C22" s="66" t="s">
        <v>6</v>
      </c>
      <c r="D22" s="72">
        <v>82</v>
      </c>
      <c r="E22" s="72">
        <v>86</v>
      </c>
      <c r="F22" s="72"/>
      <c r="G22" s="72"/>
      <c r="H22" s="72"/>
      <c r="I22" s="72"/>
      <c r="J22" s="15">
        <f t="shared" si="0"/>
        <v>168</v>
      </c>
      <c r="K22" s="19" t="s">
        <v>63</v>
      </c>
      <c r="L22" s="16">
        <f t="shared" si="1"/>
        <v>56</v>
      </c>
    </row>
    <row r="23" spans="1:12" ht="30" customHeight="1" x14ac:dyDescent="0.2">
      <c r="A23" s="12">
        <v>12</v>
      </c>
      <c r="B23" s="17" t="s">
        <v>4</v>
      </c>
      <c r="C23" s="18" t="s">
        <v>5</v>
      </c>
      <c r="D23" s="72">
        <v>81</v>
      </c>
      <c r="E23" s="72">
        <v>85</v>
      </c>
      <c r="F23" s="72"/>
      <c r="G23" s="72"/>
      <c r="H23" s="72"/>
      <c r="I23" s="72"/>
      <c r="J23" s="15">
        <f t="shared" si="0"/>
        <v>166</v>
      </c>
      <c r="K23" s="19" t="s">
        <v>66</v>
      </c>
      <c r="L23" s="16">
        <f t="shared" si="1"/>
        <v>55.333333333333336</v>
      </c>
    </row>
    <row r="24" spans="1:12" ht="30" customHeight="1" x14ac:dyDescent="0.2">
      <c r="A24" s="12">
        <v>13</v>
      </c>
      <c r="B24" s="65" t="s">
        <v>49</v>
      </c>
      <c r="C24" s="66" t="s">
        <v>12</v>
      </c>
      <c r="D24" s="72">
        <v>83</v>
      </c>
      <c r="E24" s="72">
        <v>83</v>
      </c>
      <c r="F24" s="72"/>
      <c r="G24" s="72"/>
      <c r="H24" s="72"/>
      <c r="I24" s="72"/>
      <c r="J24" s="15">
        <f t="shared" si="0"/>
        <v>166</v>
      </c>
      <c r="K24" s="19" t="s">
        <v>60</v>
      </c>
      <c r="L24" s="16">
        <f t="shared" si="1"/>
        <v>55.333333333333336</v>
      </c>
    </row>
    <row r="25" spans="1:12" ht="30" customHeight="1" x14ac:dyDescent="0.2">
      <c r="A25" s="12">
        <v>14</v>
      </c>
      <c r="B25" s="17" t="s">
        <v>27</v>
      </c>
      <c r="C25" s="18" t="s">
        <v>8</v>
      </c>
      <c r="D25" s="72">
        <v>78</v>
      </c>
      <c r="E25" s="72">
        <v>83</v>
      </c>
      <c r="F25" s="72"/>
      <c r="G25" s="72"/>
      <c r="H25" s="72"/>
      <c r="I25" s="72"/>
      <c r="J25" s="15">
        <f t="shared" si="0"/>
        <v>161</v>
      </c>
      <c r="K25" s="19" t="s">
        <v>66</v>
      </c>
      <c r="L25" s="16">
        <f t="shared" si="1"/>
        <v>53.666666666666664</v>
      </c>
    </row>
    <row r="26" spans="1:12" ht="30" customHeight="1" x14ac:dyDescent="0.2">
      <c r="A26" s="12">
        <v>15</v>
      </c>
      <c r="B26" s="17" t="s">
        <v>74</v>
      </c>
      <c r="C26" s="18" t="s">
        <v>12</v>
      </c>
      <c r="D26" s="72">
        <v>82</v>
      </c>
      <c r="E26" s="72">
        <v>78</v>
      </c>
      <c r="F26" s="72"/>
      <c r="G26" s="72"/>
      <c r="H26" s="72"/>
      <c r="I26" s="72"/>
      <c r="J26" s="15">
        <f t="shared" si="0"/>
        <v>160</v>
      </c>
      <c r="K26" s="19" t="s">
        <v>63</v>
      </c>
      <c r="L26" s="16">
        <f t="shared" si="1"/>
        <v>53.333333333333336</v>
      </c>
    </row>
    <row r="27" spans="1:12" ht="30" customHeight="1" x14ac:dyDescent="0.2">
      <c r="A27" s="12">
        <v>16</v>
      </c>
      <c r="B27" s="17" t="s">
        <v>1</v>
      </c>
      <c r="C27" s="18" t="s">
        <v>8</v>
      </c>
      <c r="D27" s="72">
        <v>71</v>
      </c>
      <c r="E27" s="72">
        <v>88</v>
      </c>
      <c r="F27" s="72"/>
      <c r="G27" s="72"/>
      <c r="H27" s="72"/>
      <c r="I27" s="72"/>
      <c r="J27" s="15">
        <f t="shared" si="0"/>
        <v>159</v>
      </c>
      <c r="K27" s="19" t="s">
        <v>66</v>
      </c>
      <c r="L27" s="16">
        <f t="shared" si="1"/>
        <v>53</v>
      </c>
    </row>
    <row r="28" spans="1:12" ht="30" customHeight="1" x14ac:dyDescent="0.2">
      <c r="A28" s="12">
        <v>17</v>
      </c>
      <c r="B28" s="17" t="s">
        <v>127</v>
      </c>
      <c r="C28" s="18" t="s">
        <v>18</v>
      </c>
      <c r="D28" s="72">
        <v>80</v>
      </c>
      <c r="E28" s="72">
        <v>78</v>
      </c>
      <c r="F28" s="72"/>
      <c r="G28" s="72"/>
      <c r="H28" s="72"/>
      <c r="I28" s="72"/>
      <c r="J28" s="15">
        <f t="shared" si="0"/>
        <v>158</v>
      </c>
      <c r="K28" s="19" t="s">
        <v>62</v>
      </c>
      <c r="L28" s="16">
        <f t="shared" si="1"/>
        <v>52.666666666666664</v>
      </c>
    </row>
    <row r="29" spans="1:12" ht="30" customHeight="1" x14ac:dyDescent="0.2">
      <c r="A29" s="12">
        <v>18</v>
      </c>
      <c r="B29" s="13" t="s">
        <v>85</v>
      </c>
      <c r="C29" s="14" t="s">
        <v>86</v>
      </c>
      <c r="D29" s="72">
        <v>77</v>
      </c>
      <c r="E29" s="72">
        <v>76</v>
      </c>
      <c r="F29" s="72"/>
      <c r="G29" s="72"/>
      <c r="H29" s="72"/>
      <c r="I29" s="72"/>
      <c r="J29" s="15">
        <f t="shared" si="0"/>
        <v>153</v>
      </c>
      <c r="K29" s="67" t="s">
        <v>62</v>
      </c>
      <c r="L29" s="16">
        <f t="shared" si="1"/>
        <v>51</v>
      </c>
    </row>
    <row r="30" spans="1:12" ht="30" customHeight="1" x14ac:dyDescent="0.2">
      <c r="A30" s="12">
        <v>19</v>
      </c>
      <c r="B30" s="79" t="s">
        <v>47</v>
      </c>
      <c r="C30" s="18" t="s">
        <v>22</v>
      </c>
      <c r="D30" s="72">
        <v>63</v>
      </c>
      <c r="E30" s="72">
        <v>78</v>
      </c>
      <c r="F30" s="72"/>
      <c r="G30" s="72"/>
      <c r="H30" s="72"/>
      <c r="I30" s="72"/>
      <c r="J30" s="15">
        <f t="shared" si="0"/>
        <v>141</v>
      </c>
      <c r="K30" s="19" t="s">
        <v>62</v>
      </c>
      <c r="L30" s="16">
        <f t="shared" si="1"/>
        <v>47</v>
      </c>
    </row>
    <row r="31" spans="1:12" ht="30" customHeight="1" x14ac:dyDescent="0.2">
      <c r="A31" s="12">
        <v>20</v>
      </c>
      <c r="B31" s="13" t="s">
        <v>114</v>
      </c>
      <c r="C31" s="14" t="s">
        <v>86</v>
      </c>
      <c r="D31" s="72">
        <v>65</v>
      </c>
      <c r="E31" s="72">
        <v>75</v>
      </c>
      <c r="F31" s="72"/>
      <c r="G31" s="72"/>
      <c r="H31" s="72"/>
      <c r="I31" s="72"/>
      <c r="J31" s="15">
        <f t="shared" si="0"/>
        <v>140</v>
      </c>
      <c r="K31" s="67" t="s">
        <v>62</v>
      </c>
      <c r="L31" s="16">
        <f t="shared" si="1"/>
        <v>46.666666666666664</v>
      </c>
    </row>
    <row r="32" spans="1:12" ht="30" customHeight="1" x14ac:dyDescent="0.2">
      <c r="A32" s="12">
        <v>21</v>
      </c>
      <c r="B32" s="21" t="s">
        <v>41</v>
      </c>
      <c r="C32" s="18" t="s">
        <v>40</v>
      </c>
      <c r="D32" s="72">
        <v>70</v>
      </c>
      <c r="E32" s="72">
        <v>65</v>
      </c>
      <c r="F32" s="72"/>
      <c r="G32" s="72"/>
      <c r="H32" s="72"/>
      <c r="I32" s="72"/>
      <c r="J32" s="15">
        <f t="shared" si="0"/>
        <v>135</v>
      </c>
      <c r="K32" s="19" t="s">
        <v>80</v>
      </c>
      <c r="L32" s="16">
        <f t="shared" si="1"/>
        <v>45</v>
      </c>
    </row>
    <row r="33" spans="1:12" ht="30" customHeight="1" x14ac:dyDescent="0.2">
      <c r="A33" s="12">
        <v>22</v>
      </c>
      <c r="B33" s="211" t="s">
        <v>100</v>
      </c>
      <c r="C33" s="213" t="s">
        <v>2</v>
      </c>
      <c r="D33" s="72">
        <v>57</v>
      </c>
      <c r="E33" s="72">
        <v>60</v>
      </c>
      <c r="F33" s="72"/>
      <c r="G33" s="72"/>
      <c r="H33" s="72"/>
      <c r="I33" s="72"/>
      <c r="J33" s="15">
        <f t="shared" si="0"/>
        <v>117</v>
      </c>
      <c r="K33" s="19" t="s">
        <v>80</v>
      </c>
      <c r="L33" s="16">
        <f t="shared" si="1"/>
        <v>39</v>
      </c>
    </row>
    <row r="34" spans="1:12" ht="30" customHeight="1" x14ac:dyDescent="0.2">
      <c r="A34" s="12">
        <v>23</v>
      </c>
      <c r="B34" s="27" t="s">
        <v>128</v>
      </c>
      <c r="C34" s="28" t="s">
        <v>86</v>
      </c>
      <c r="D34" s="72">
        <v>59</v>
      </c>
      <c r="E34" s="72">
        <v>58</v>
      </c>
      <c r="F34" s="72"/>
      <c r="G34" s="72"/>
      <c r="H34" s="72"/>
      <c r="I34" s="72"/>
      <c r="J34" s="15">
        <f t="shared" si="0"/>
        <v>117</v>
      </c>
      <c r="K34" s="19" t="s">
        <v>62</v>
      </c>
      <c r="L34" s="16">
        <f t="shared" si="1"/>
        <v>39</v>
      </c>
    </row>
    <row r="35" spans="1:12" ht="30" customHeight="1" x14ac:dyDescent="0.2">
      <c r="A35" s="12">
        <v>24</v>
      </c>
      <c r="B35" s="27" t="s">
        <v>71</v>
      </c>
      <c r="C35" s="28" t="s">
        <v>7</v>
      </c>
      <c r="D35" s="72">
        <v>94</v>
      </c>
      <c r="E35" s="72"/>
      <c r="F35" s="72"/>
      <c r="G35" s="72"/>
      <c r="H35" s="72"/>
      <c r="I35" s="72"/>
      <c r="J35" s="15">
        <f t="shared" si="0"/>
        <v>94</v>
      </c>
      <c r="K35" s="19" t="s">
        <v>60</v>
      </c>
      <c r="L35" s="16">
        <f t="shared" si="1"/>
        <v>47</v>
      </c>
    </row>
    <row r="36" spans="1:12" ht="30" customHeight="1" x14ac:dyDescent="0.2">
      <c r="A36" s="12">
        <v>25</v>
      </c>
      <c r="B36" s="24" t="s">
        <v>19</v>
      </c>
      <c r="C36" s="25" t="s">
        <v>3</v>
      </c>
      <c r="D36" s="72"/>
      <c r="E36" s="72">
        <v>89</v>
      </c>
      <c r="F36" s="72"/>
      <c r="G36" s="72"/>
      <c r="H36" s="72"/>
      <c r="I36" s="72"/>
      <c r="J36" s="15">
        <f t="shared" si="0"/>
        <v>89</v>
      </c>
      <c r="K36" s="19" t="s">
        <v>60</v>
      </c>
      <c r="L36" s="16">
        <f t="shared" si="1"/>
        <v>44.5</v>
      </c>
    </row>
    <row r="37" spans="1:12" ht="30" customHeight="1" x14ac:dyDescent="0.2">
      <c r="A37" s="12">
        <v>26</v>
      </c>
      <c r="B37" s="27" t="s">
        <v>65</v>
      </c>
      <c r="C37" s="28" t="s">
        <v>8</v>
      </c>
      <c r="D37" s="72"/>
      <c r="E37" s="72">
        <v>87</v>
      </c>
      <c r="F37" s="72"/>
      <c r="G37" s="72"/>
      <c r="H37" s="72"/>
      <c r="I37" s="72"/>
      <c r="J37" s="15">
        <f t="shared" si="0"/>
        <v>87</v>
      </c>
      <c r="K37" s="19" t="s">
        <v>66</v>
      </c>
      <c r="L37" s="16">
        <f t="shared" si="1"/>
        <v>43.5</v>
      </c>
    </row>
    <row r="38" spans="1:12" ht="30" customHeight="1" x14ac:dyDescent="0.2">
      <c r="A38" s="12">
        <v>27</v>
      </c>
      <c r="B38" s="27" t="s">
        <v>87</v>
      </c>
      <c r="C38" s="28" t="s">
        <v>8</v>
      </c>
      <c r="D38" s="72"/>
      <c r="E38" s="72">
        <v>85</v>
      </c>
      <c r="F38" s="72"/>
      <c r="G38" s="72"/>
      <c r="H38" s="72"/>
      <c r="I38" s="72"/>
      <c r="J38" s="15">
        <f t="shared" si="0"/>
        <v>85</v>
      </c>
      <c r="K38" s="19" t="s">
        <v>63</v>
      </c>
      <c r="L38" s="16">
        <f t="shared" si="1"/>
        <v>42.5</v>
      </c>
    </row>
    <row r="39" spans="1:12" ht="30" customHeight="1" x14ac:dyDescent="0.2">
      <c r="A39" s="12">
        <v>28</v>
      </c>
      <c r="B39" s="77" t="s">
        <v>45</v>
      </c>
      <c r="C39" s="78" t="s">
        <v>13</v>
      </c>
      <c r="D39" s="72">
        <v>81</v>
      </c>
      <c r="E39" s="72"/>
      <c r="F39" s="72"/>
      <c r="G39" s="72"/>
      <c r="H39" s="72"/>
      <c r="I39" s="72"/>
      <c r="J39" s="15">
        <f t="shared" si="0"/>
        <v>81</v>
      </c>
      <c r="K39" s="19" t="s">
        <v>63</v>
      </c>
      <c r="L39" s="16">
        <f t="shared" si="1"/>
        <v>40.5</v>
      </c>
    </row>
    <row r="40" spans="1:12" ht="30" customHeight="1" x14ac:dyDescent="0.2">
      <c r="A40" s="12">
        <v>29</v>
      </c>
      <c r="B40" s="210" t="s">
        <v>171</v>
      </c>
      <c r="C40" s="212" t="s">
        <v>210</v>
      </c>
      <c r="D40" s="72"/>
      <c r="E40" s="72">
        <v>80</v>
      </c>
      <c r="F40" s="72"/>
      <c r="G40" s="72"/>
      <c r="H40" s="72"/>
      <c r="I40" s="72"/>
      <c r="J40" s="15">
        <f t="shared" si="0"/>
        <v>80</v>
      </c>
      <c r="K40" s="67" t="s">
        <v>62</v>
      </c>
      <c r="L40" s="16">
        <f t="shared" si="1"/>
        <v>40</v>
      </c>
    </row>
    <row r="41" spans="1:12" ht="30" customHeight="1" x14ac:dyDescent="0.2">
      <c r="A41" s="12">
        <v>30</v>
      </c>
      <c r="B41" s="17" t="s">
        <v>211</v>
      </c>
      <c r="C41" s="28" t="s">
        <v>8</v>
      </c>
      <c r="D41" s="72"/>
      <c r="E41" s="72">
        <v>79</v>
      </c>
      <c r="F41" s="72"/>
      <c r="G41" s="72"/>
      <c r="H41" s="72"/>
      <c r="I41" s="72"/>
      <c r="J41" s="15">
        <f t="shared" si="0"/>
        <v>79</v>
      </c>
      <c r="K41" s="19" t="s">
        <v>62</v>
      </c>
      <c r="L41" s="16">
        <f t="shared" si="1"/>
        <v>39.5</v>
      </c>
    </row>
    <row r="42" spans="1:12" ht="30" customHeight="1" x14ac:dyDescent="0.2">
      <c r="A42" s="12">
        <v>31</v>
      </c>
      <c r="B42" s="31" t="s">
        <v>17</v>
      </c>
      <c r="C42" s="71" t="s">
        <v>6</v>
      </c>
      <c r="D42" s="72">
        <v>79</v>
      </c>
      <c r="E42" s="72"/>
      <c r="F42" s="72"/>
      <c r="G42" s="72"/>
      <c r="H42" s="72"/>
      <c r="I42" s="72"/>
      <c r="J42" s="15">
        <f t="shared" si="0"/>
        <v>79</v>
      </c>
      <c r="K42" s="26" t="s">
        <v>60</v>
      </c>
      <c r="L42" s="16">
        <f t="shared" si="1"/>
        <v>39.5</v>
      </c>
    </row>
    <row r="43" spans="1:12" ht="30" customHeight="1" x14ac:dyDescent="0.2">
      <c r="A43" s="12">
        <v>32</v>
      </c>
      <c r="B43" s="65" t="s">
        <v>83</v>
      </c>
      <c r="C43" s="66" t="s">
        <v>18</v>
      </c>
      <c r="D43" s="72">
        <v>78</v>
      </c>
      <c r="E43" s="72"/>
      <c r="F43" s="72"/>
      <c r="G43" s="72"/>
      <c r="H43" s="72"/>
      <c r="I43" s="72"/>
      <c r="J43" s="15">
        <f t="shared" si="0"/>
        <v>78</v>
      </c>
      <c r="K43" s="19" t="s">
        <v>76</v>
      </c>
      <c r="L43" s="16">
        <f t="shared" si="1"/>
        <v>39</v>
      </c>
    </row>
    <row r="44" spans="1:12" ht="30" customHeight="1" x14ac:dyDescent="0.2">
      <c r="A44" s="12">
        <v>33</v>
      </c>
      <c r="B44" s="13" t="s">
        <v>174</v>
      </c>
      <c r="C44" s="14"/>
      <c r="D44" s="72"/>
      <c r="E44" s="72">
        <v>77</v>
      </c>
      <c r="F44" s="72"/>
      <c r="G44" s="72"/>
      <c r="H44" s="72"/>
      <c r="I44" s="72"/>
      <c r="J44" s="15">
        <f t="shared" si="0"/>
        <v>77</v>
      </c>
      <c r="K44" s="19" t="s">
        <v>62</v>
      </c>
      <c r="L44" s="16">
        <f t="shared" si="1"/>
        <v>38.5</v>
      </c>
    </row>
    <row r="45" spans="1:12" ht="30" customHeight="1" x14ac:dyDescent="0.2">
      <c r="A45" s="12">
        <v>34</v>
      </c>
      <c r="B45" s="17" t="s">
        <v>175</v>
      </c>
      <c r="C45" s="18"/>
      <c r="D45" s="72"/>
      <c r="E45" s="72">
        <v>77</v>
      </c>
      <c r="F45" s="72"/>
      <c r="G45" s="72"/>
      <c r="H45" s="72"/>
      <c r="I45" s="72"/>
      <c r="J45" s="15">
        <f t="shared" si="0"/>
        <v>77</v>
      </c>
      <c r="K45" s="19" t="s">
        <v>62</v>
      </c>
      <c r="L45" s="16">
        <f t="shared" si="1"/>
        <v>38.5</v>
      </c>
    </row>
    <row r="46" spans="1:12" ht="30" customHeight="1" x14ac:dyDescent="0.2">
      <c r="A46" s="12">
        <v>35</v>
      </c>
      <c r="B46" s="13" t="s">
        <v>130</v>
      </c>
      <c r="C46" s="66" t="s">
        <v>18</v>
      </c>
      <c r="D46" s="72">
        <v>76</v>
      </c>
      <c r="E46" s="72"/>
      <c r="F46" s="73"/>
      <c r="G46" s="73"/>
      <c r="H46" s="73"/>
      <c r="I46" s="73"/>
      <c r="J46" s="15">
        <f t="shared" si="0"/>
        <v>76</v>
      </c>
      <c r="K46" s="19" t="s">
        <v>62</v>
      </c>
      <c r="L46" s="16">
        <f t="shared" si="1"/>
        <v>38</v>
      </c>
    </row>
    <row r="47" spans="1:12" ht="30" customHeight="1" x14ac:dyDescent="0.2">
      <c r="A47" s="12">
        <v>36</v>
      </c>
      <c r="B47" s="13" t="s">
        <v>126</v>
      </c>
      <c r="C47" s="66" t="s">
        <v>16</v>
      </c>
      <c r="D47" s="72">
        <v>74</v>
      </c>
      <c r="E47" s="72"/>
      <c r="F47" s="73"/>
      <c r="G47" s="73"/>
      <c r="H47" s="73"/>
      <c r="I47" s="73"/>
      <c r="J47" s="15">
        <f t="shared" si="0"/>
        <v>74</v>
      </c>
      <c r="K47" s="19" t="s">
        <v>60</v>
      </c>
      <c r="L47" s="16">
        <f t="shared" si="1"/>
        <v>37</v>
      </c>
    </row>
    <row r="48" spans="1:12" ht="30" customHeight="1" x14ac:dyDescent="0.2">
      <c r="A48" s="12">
        <v>37</v>
      </c>
      <c r="B48" s="17" t="s">
        <v>81</v>
      </c>
      <c r="C48" s="18" t="s">
        <v>8</v>
      </c>
      <c r="D48" s="72"/>
      <c r="E48" s="72">
        <v>73</v>
      </c>
      <c r="F48" s="73"/>
      <c r="G48" s="73"/>
      <c r="H48" s="73"/>
      <c r="I48" s="73"/>
      <c r="J48" s="15">
        <f t="shared" si="0"/>
        <v>73</v>
      </c>
      <c r="K48" s="19" t="s">
        <v>80</v>
      </c>
      <c r="L48" s="16">
        <f t="shared" si="1"/>
        <v>36.5</v>
      </c>
    </row>
    <row r="49" spans="1:15" ht="30" customHeight="1" x14ac:dyDescent="0.2">
      <c r="A49" s="12">
        <v>38</v>
      </c>
      <c r="B49" s="17" t="s">
        <v>26</v>
      </c>
      <c r="C49" s="18" t="s">
        <v>7</v>
      </c>
      <c r="D49" s="72"/>
      <c r="E49" s="72">
        <v>70</v>
      </c>
      <c r="F49" s="73"/>
      <c r="G49" s="73"/>
      <c r="H49" s="73"/>
      <c r="I49" s="73"/>
      <c r="J49" s="15">
        <f t="shared" si="0"/>
        <v>70</v>
      </c>
      <c r="K49" s="19" t="s">
        <v>60</v>
      </c>
      <c r="L49" s="16">
        <f t="shared" si="1"/>
        <v>35</v>
      </c>
    </row>
    <row r="50" spans="1:15" ht="30" customHeight="1" x14ac:dyDescent="0.2">
      <c r="A50" s="12">
        <v>39</v>
      </c>
      <c r="B50" s="65" t="s">
        <v>179</v>
      </c>
      <c r="C50" s="66"/>
      <c r="D50" s="72"/>
      <c r="E50" s="72">
        <v>70</v>
      </c>
      <c r="F50" s="73"/>
      <c r="G50" s="73"/>
      <c r="H50" s="73"/>
      <c r="I50" s="73"/>
      <c r="J50" s="15">
        <f t="shared" si="0"/>
        <v>70</v>
      </c>
      <c r="K50" s="19" t="s">
        <v>62</v>
      </c>
      <c r="L50" s="16">
        <f t="shared" si="1"/>
        <v>35</v>
      </c>
    </row>
    <row r="51" spans="1:15" ht="30" customHeight="1" x14ac:dyDescent="0.2">
      <c r="A51" s="12">
        <v>40</v>
      </c>
      <c r="B51" s="17" t="s">
        <v>82</v>
      </c>
      <c r="C51" s="18" t="s">
        <v>12</v>
      </c>
      <c r="D51" s="72">
        <v>69</v>
      </c>
      <c r="E51" s="72"/>
      <c r="F51" s="73"/>
      <c r="G51" s="73"/>
      <c r="H51" s="73"/>
      <c r="I51" s="73"/>
      <c r="J51" s="15">
        <f t="shared" si="0"/>
        <v>69</v>
      </c>
      <c r="K51" s="19" t="s">
        <v>62</v>
      </c>
      <c r="L51" s="16">
        <f t="shared" si="1"/>
        <v>34.5</v>
      </c>
    </row>
    <row r="52" spans="1:15" ht="30" customHeight="1" x14ac:dyDescent="0.2">
      <c r="A52" s="12">
        <v>41</v>
      </c>
      <c r="B52" s="17" t="s">
        <v>68</v>
      </c>
      <c r="C52" s="18" t="s">
        <v>12</v>
      </c>
      <c r="D52" s="72"/>
      <c r="E52" s="72">
        <v>68</v>
      </c>
      <c r="F52" s="73"/>
      <c r="G52" s="73"/>
      <c r="H52" s="73"/>
      <c r="I52" s="73"/>
      <c r="J52" s="15">
        <f t="shared" si="0"/>
        <v>68</v>
      </c>
      <c r="K52" s="19" t="s">
        <v>60</v>
      </c>
      <c r="L52" s="16">
        <f t="shared" si="1"/>
        <v>34</v>
      </c>
    </row>
    <row r="53" spans="1:15" ht="30" customHeight="1" x14ac:dyDescent="0.2">
      <c r="A53" s="12">
        <v>42</v>
      </c>
      <c r="B53" s="13" t="s">
        <v>212</v>
      </c>
      <c r="C53" s="14" t="s">
        <v>8</v>
      </c>
      <c r="D53" s="72"/>
      <c r="E53" s="72">
        <v>68</v>
      </c>
      <c r="F53" s="73"/>
      <c r="G53" s="73"/>
      <c r="H53" s="73"/>
      <c r="I53" s="73"/>
      <c r="J53" s="15">
        <f t="shared" si="0"/>
        <v>68</v>
      </c>
      <c r="K53" s="19" t="s">
        <v>62</v>
      </c>
      <c r="L53" s="16">
        <f t="shared" si="1"/>
        <v>34</v>
      </c>
    </row>
    <row r="54" spans="1:15" ht="30" customHeight="1" x14ac:dyDescent="0.2">
      <c r="A54" s="12">
        <v>43</v>
      </c>
      <c r="B54" s="17" t="s">
        <v>112</v>
      </c>
      <c r="C54" s="18" t="s">
        <v>12</v>
      </c>
      <c r="D54" s="72">
        <v>67</v>
      </c>
      <c r="E54" s="72"/>
      <c r="F54" s="73"/>
      <c r="G54" s="73"/>
      <c r="H54" s="73"/>
      <c r="I54" s="73"/>
      <c r="J54" s="15">
        <f t="shared" si="0"/>
        <v>67</v>
      </c>
      <c r="K54" s="19" t="s">
        <v>62</v>
      </c>
      <c r="L54" s="16">
        <f t="shared" si="1"/>
        <v>33.5</v>
      </c>
    </row>
    <row r="55" spans="1:15" ht="30" customHeight="1" x14ac:dyDescent="0.2">
      <c r="A55" s="12">
        <v>44</v>
      </c>
      <c r="B55" s="13" t="s">
        <v>77</v>
      </c>
      <c r="C55" s="14" t="s">
        <v>10</v>
      </c>
      <c r="D55" s="72"/>
      <c r="E55" s="72">
        <v>66</v>
      </c>
      <c r="F55" s="73"/>
      <c r="G55" s="73"/>
      <c r="H55" s="73"/>
      <c r="I55" s="73"/>
      <c r="J55" s="15">
        <f t="shared" si="0"/>
        <v>66</v>
      </c>
      <c r="K55" s="67" t="s">
        <v>63</v>
      </c>
      <c r="L55" s="16">
        <f t="shared" si="1"/>
        <v>33</v>
      </c>
    </row>
    <row r="56" spans="1:15" ht="30" customHeight="1" x14ac:dyDescent="0.2">
      <c r="A56" s="12">
        <v>45</v>
      </c>
      <c r="B56" s="20" t="s">
        <v>34</v>
      </c>
      <c r="C56" s="18" t="s">
        <v>2</v>
      </c>
      <c r="D56" s="72"/>
      <c r="E56" s="72">
        <v>64</v>
      </c>
      <c r="F56" s="73"/>
      <c r="G56" s="73"/>
      <c r="H56" s="73"/>
      <c r="I56" s="73"/>
      <c r="J56" s="15">
        <f t="shared" si="0"/>
        <v>64</v>
      </c>
      <c r="K56" s="19" t="s">
        <v>63</v>
      </c>
      <c r="L56" s="16">
        <f t="shared" si="1"/>
        <v>32</v>
      </c>
    </row>
    <row r="57" spans="1:15" ht="30" customHeight="1" x14ac:dyDescent="0.2">
      <c r="A57" s="12">
        <v>46</v>
      </c>
      <c r="B57" s="17" t="s">
        <v>129</v>
      </c>
      <c r="C57" s="18" t="s">
        <v>2</v>
      </c>
      <c r="D57" s="72">
        <v>43</v>
      </c>
      <c r="E57" s="72"/>
      <c r="F57" s="73"/>
      <c r="G57" s="73"/>
      <c r="H57" s="73"/>
      <c r="I57" s="73"/>
      <c r="J57" s="15">
        <f t="shared" si="0"/>
        <v>43</v>
      </c>
      <c r="K57" s="19" t="s">
        <v>62</v>
      </c>
      <c r="L57" s="16">
        <f t="shared" si="1"/>
        <v>21.5</v>
      </c>
    </row>
    <row r="58" spans="1:15" ht="30" customHeight="1" thickBot="1" x14ac:dyDescent="0.25">
      <c r="A58" s="216">
        <v>47</v>
      </c>
      <c r="B58" s="217" t="s">
        <v>185</v>
      </c>
      <c r="C58" s="218"/>
      <c r="D58" s="97"/>
      <c r="E58" s="97">
        <v>30</v>
      </c>
      <c r="F58" s="219"/>
      <c r="G58" s="219"/>
      <c r="H58" s="219"/>
      <c r="I58" s="219"/>
      <c r="J58" s="98">
        <f t="shared" si="0"/>
        <v>30</v>
      </c>
      <c r="K58" s="99" t="s">
        <v>62</v>
      </c>
      <c r="L58" s="220">
        <f t="shared" si="1"/>
        <v>15</v>
      </c>
    </row>
    <row r="59" spans="1:15" ht="30" customHeight="1" thickTop="1" x14ac:dyDescent="0.2">
      <c r="A59" s="372" t="s">
        <v>94</v>
      </c>
      <c r="B59" s="373"/>
      <c r="C59" s="374"/>
      <c r="D59" s="214">
        <v>78.599999999999994</v>
      </c>
      <c r="E59" s="214">
        <v>78.3</v>
      </c>
      <c r="F59" s="214"/>
      <c r="G59" s="214"/>
      <c r="H59" s="214"/>
      <c r="I59" s="214"/>
      <c r="J59" s="33"/>
      <c r="K59" s="215"/>
      <c r="L59" s="35">
        <f>AVERAGE(D59,E59,F59,G59,H59,I59)</f>
        <v>78.449999999999989</v>
      </c>
    </row>
    <row r="60" spans="1:15" ht="30" customHeight="1" thickBot="1" x14ac:dyDescent="0.25">
      <c r="A60" s="36"/>
      <c r="B60" s="37"/>
      <c r="C60" s="38"/>
      <c r="D60" s="39"/>
      <c r="E60" s="39"/>
      <c r="F60" s="39"/>
      <c r="G60" s="39"/>
      <c r="H60" s="39"/>
      <c r="I60" s="39"/>
      <c r="J60" s="41"/>
      <c r="K60" s="42"/>
      <c r="L60" s="43"/>
    </row>
    <row r="61" spans="1:15" x14ac:dyDescent="0.25">
      <c r="A61" s="44"/>
      <c r="B61" s="45"/>
      <c r="C61" s="46"/>
      <c r="D61" s="47"/>
      <c r="E61" s="47"/>
      <c r="F61" s="47"/>
      <c r="G61" s="47"/>
      <c r="H61" s="47"/>
      <c r="I61" s="47"/>
      <c r="J61" s="48"/>
      <c r="K61" s="48"/>
    </row>
    <row r="62" spans="1:15" s="51" customFormat="1" ht="18.75" x14ac:dyDescent="0.3">
      <c r="A62" s="49"/>
      <c r="B62" s="50"/>
      <c r="D62" s="52"/>
      <c r="E62" s="1"/>
      <c r="F62" s="1"/>
      <c r="G62" s="1"/>
      <c r="H62" s="1"/>
      <c r="I62" s="1"/>
      <c r="J62" s="48"/>
      <c r="K62" s="48"/>
      <c r="L62" s="7"/>
      <c r="M62" s="1"/>
      <c r="N62" s="1"/>
      <c r="O62" s="1"/>
    </row>
    <row r="63" spans="1:15" s="51" customFormat="1" x14ac:dyDescent="0.25">
      <c r="A63" s="1"/>
      <c r="B63" s="5"/>
      <c r="C63" s="53"/>
      <c r="D63" s="52"/>
      <c r="E63" s="1"/>
      <c r="F63" s="54"/>
      <c r="G63" s="1"/>
      <c r="H63" s="1"/>
      <c r="I63" s="1"/>
      <c r="J63" s="1"/>
      <c r="K63" s="52"/>
      <c r="L63" s="7"/>
      <c r="M63" s="1"/>
      <c r="N63" s="1"/>
      <c r="O63" s="1"/>
    </row>
    <row r="64" spans="1:15" s="51" customFormat="1" x14ac:dyDescent="0.25">
      <c r="A64" s="1"/>
      <c r="B64" s="5"/>
      <c r="C64" s="53"/>
      <c r="D64" s="52"/>
      <c r="E64" s="1"/>
      <c r="F64" s="1"/>
      <c r="G64" s="1"/>
      <c r="H64" s="1"/>
      <c r="I64" s="1"/>
      <c r="J64" s="1"/>
      <c r="K64" s="1"/>
      <c r="L64" s="7"/>
      <c r="M64" s="1"/>
      <c r="N64" s="1"/>
      <c r="O64" s="1"/>
    </row>
    <row r="65" spans="1:15" s="51" customFormat="1" ht="30" x14ac:dyDescent="0.4">
      <c r="A65" s="1"/>
      <c r="B65" s="5"/>
      <c r="C65" s="53"/>
      <c r="D65" s="52"/>
      <c r="E65" s="1"/>
      <c r="F65" s="55"/>
      <c r="G65" s="1"/>
      <c r="H65" s="1"/>
      <c r="I65" s="1"/>
      <c r="J65" s="1"/>
      <c r="K65" s="1"/>
      <c r="L65" s="7"/>
      <c r="M65" s="1"/>
      <c r="N65" s="1"/>
      <c r="O65" s="1"/>
    </row>
    <row r="66" spans="1:15" s="51" customFormat="1" x14ac:dyDescent="0.25">
      <c r="A66" s="1"/>
      <c r="B66" s="5"/>
      <c r="C66" s="53"/>
      <c r="D66" s="1"/>
      <c r="E66" s="1"/>
      <c r="F66" s="1"/>
      <c r="G66" s="1"/>
      <c r="H66" s="1"/>
      <c r="I66" s="1"/>
      <c r="J66" s="1"/>
      <c r="K66" s="1"/>
      <c r="L66" s="7"/>
      <c r="M66" s="1"/>
      <c r="N66" s="1"/>
      <c r="O66" s="1"/>
    </row>
    <row r="67" spans="1:15" s="51" customFormat="1" x14ac:dyDescent="0.25">
      <c r="A67" s="1"/>
      <c r="B67" s="5"/>
      <c r="C67" s="53"/>
      <c r="D67" s="1"/>
      <c r="E67" s="1"/>
      <c r="F67" s="1"/>
      <c r="G67" s="1"/>
      <c r="H67" s="1"/>
      <c r="I67" s="1"/>
      <c r="J67" s="1"/>
      <c r="K67" s="1"/>
      <c r="L67" s="7"/>
      <c r="M67" s="1"/>
      <c r="N67" s="1"/>
      <c r="O67" s="1"/>
    </row>
    <row r="68" spans="1:15" s="51" customFormat="1" x14ac:dyDescent="0.25">
      <c r="A68" s="1"/>
      <c r="B68" s="5"/>
      <c r="C68" s="53"/>
      <c r="D68" s="1"/>
      <c r="E68" s="1"/>
      <c r="F68" s="1"/>
      <c r="G68" s="1"/>
      <c r="H68" s="1"/>
      <c r="I68" s="1"/>
      <c r="J68" s="1"/>
      <c r="K68" s="1"/>
      <c r="L68" s="7"/>
      <c r="M68" s="1"/>
      <c r="N68" s="1"/>
      <c r="O68" s="1"/>
    </row>
    <row r="69" spans="1:15" s="51" customFormat="1" x14ac:dyDescent="0.25">
      <c r="A69" s="1"/>
      <c r="B69" s="5"/>
      <c r="C69" s="53"/>
      <c r="D69" s="1"/>
      <c r="E69" s="1"/>
      <c r="F69" s="1"/>
      <c r="G69" s="1"/>
      <c r="H69" s="1"/>
      <c r="I69" s="1"/>
      <c r="J69" s="1"/>
      <c r="K69" s="1"/>
      <c r="L69" s="7"/>
      <c r="M69" s="1"/>
      <c r="N69" s="1"/>
      <c r="O69" s="1"/>
    </row>
    <row r="72" spans="1:15" s="51" customFormat="1" x14ac:dyDescent="0.25">
      <c r="A72" s="1"/>
      <c r="B72" s="5"/>
      <c r="C72" s="56"/>
      <c r="D72" s="57"/>
      <c r="E72" s="57"/>
      <c r="F72" s="57"/>
      <c r="G72" s="1"/>
      <c r="H72" s="1"/>
      <c r="I72" s="1"/>
      <c r="J72" s="1"/>
      <c r="K72" s="1"/>
      <c r="L72" s="7"/>
      <c r="M72" s="1"/>
      <c r="N72" s="1"/>
      <c r="O72" s="1"/>
    </row>
    <row r="73" spans="1:15" s="51" customFormat="1" x14ac:dyDescent="0.25">
      <c r="A73" s="1"/>
      <c r="B73" s="5"/>
      <c r="C73" s="6"/>
      <c r="D73" s="1"/>
      <c r="E73" s="1"/>
      <c r="F73" s="1"/>
      <c r="G73" s="1"/>
      <c r="H73" s="1"/>
      <c r="I73" s="1"/>
      <c r="J73" s="1"/>
      <c r="K73" s="1"/>
      <c r="L73" s="7"/>
      <c r="M73" s="1"/>
      <c r="N73" s="1"/>
      <c r="O73" s="1"/>
    </row>
    <row r="74" spans="1:15" s="51" customFormat="1" x14ac:dyDescent="0.25">
      <c r="A74" s="1"/>
      <c r="B74" s="5"/>
      <c r="C74" s="58"/>
      <c r="D74" s="59"/>
      <c r="E74" s="59"/>
      <c r="F74" s="59"/>
      <c r="G74" s="1"/>
      <c r="H74" s="1"/>
      <c r="I74" s="1"/>
      <c r="J74" s="1"/>
      <c r="K74" s="1"/>
      <c r="L74" s="7"/>
      <c r="M74" s="1"/>
      <c r="N74" s="1"/>
      <c r="O74" s="1"/>
    </row>
    <row r="75" spans="1:15" s="51" customFormat="1" x14ac:dyDescent="0.25">
      <c r="A75" s="1"/>
      <c r="B75" s="5"/>
      <c r="C75" s="6"/>
      <c r="D75" s="1"/>
      <c r="E75" s="1"/>
      <c r="F75" s="1"/>
      <c r="G75" s="1"/>
      <c r="H75" s="1"/>
      <c r="I75" s="1"/>
      <c r="J75" s="1"/>
      <c r="K75" s="1"/>
      <c r="L75" s="7"/>
      <c r="M75" s="1"/>
      <c r="N75" s="1"/>
      <c r="O75" s="1"/>
    </row>
    <row r="76" spans="1:15" s="51" customFormat="1" x14ac:dyDescent="0.25">
      <c r="A76" s="1"/>
      <c r="B76" s="5"/>
      <c r="C76" s="60"/>
      <c r="D76" s="61"/>
      <c r="E76" s="61"/>
      <c r="F76" s="61"/>
      <c r="G76" s="1"/>
      <c r="H76" s="1"/>
      <c r="I76" s="1"/>
      <c r="J76" s="1"/>
      <c r="K76" s="1"/>
      <c r="L76" s="7"/>
      <c r="M76" s="1"/>
      <c r="N76" s="1"/>
      <c r="O76" s="1"/>
    </row>
    <row r="77" spans="1:15" s="51" customFormat="1" x14ac:dyDescent="0.25">
      <c r="A77" s="1"/>
      <c r="B77" s="5"/>
      <c r="C77" s="6"/>
      <c r="D77" s="1"/>
      <c r="E77" s="1"/>
      <c r="F77" s="1"/>
      <c r="G77" s="1"/>
      <c r="H77" s="1"/>
      <c r="I77" s="1"/>
      <c r="J77" s="1"/>
      <c r="K77" s="1"/>
      <c r="L77" s="7"/>
      <c r="M77" s="1"/>
      <c r="N77" s="1"/>
      <c r="O77" s="1"/>
    </row>
    <row r="78" spans="1:15" x14ac:dyDescent="0.25">
      <c r="A78" s="62"/>
      <c r="C78" s="58"/>
      <c r="D78" s="59"/>
      <c r="E78" s="59"/>
      <c r="F78" s="59"/>
    </row>
    <row r="79" spans="1:15" x14ac:dyDescent="0.25">
      <c r="C79" s="63"/>
      <c r="D79" s="64"/>
      <c r="E79" s="64"/>
      <c r="F79" s="64"/>
    </row>
  </sheetData>
  <autoFilter ref="A11:L59" xr:uid="{00000000-0009-0000-0000-000002000000}">
    <sortState xmlns:xlrd2="http://schemas.microsoft.com/office/spreadsheetml/2017/richdata2" ref="A14:N88">
      <sortCondition descending="1" ref="J12:J81"/>
    </sortState>
  </autoFilter>
  <sortState xmlns:xlrd2="http://schemas.microsoft.com/office/spreadsheetml/2017/richdata2" ref="B12:K99">
    <sortCondition descending="1" ref="J12:J99"/>
    <sortCondition descending="1" ref="E12:E99"/>
  </sortState>
  <mergeCells count="13">
    <mergeCell ref="K9:K11"/>
    <mergeCell ref="L9:L11"/>
    <mergeCell ref="A59:C59"/>
    <mergeCell ref="A1:L1"/>
    <mergeCell ref="A2:L2"/>
    <mergeCell ref="A3:L3"/>
    <mergeCell ref="A4:L4"/>
    <mergeCell ref="A5:L5"/>
    <mergeCell ref="A9:A11"/>
    <mergeCell ref="B9:B11"/>
    <mergeCell ref="C9:C11"/>
    <mergeCell ref="D9:I9"/>
    <mergeCell ref="J9:J11"/>
  </mergeCells>
  <printOptions horizontalCentered="1" verticalCentered="1"/>
  <pageMargins left="0" right="0" top="0.19685039370078741" bottom="0" header="0" footer="0"/>
  <pageSetup paperSize="8" scale="46" orientation="portrait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0"/>
  <sheetViews>
    <sheetView view="pageBreakPreview" zoomScale="60" zoomScaleNormal="60" workbookViewId="0">
      <selection activeCell="A5" sqref="A5"/>
    </sheetView>
  </sheetViews>
  <sheetFormatPr defaultColWidth="9.140625" defaultRowHeight="12.75" x14ac:dyDescent="0.2"/>
  <cols>
    <col min="1" max="1" width="7.42578125" style="1" customWidth="1"/>
    <col min="2" max="2" width="6.7109375" style="1" customWidth="1"/>
    <col min="3" max="3" width="40.28515625" style="1" customWidth="1"/>
    <col min="4" max="4" width="17" style="106" customWidth="1"/>
    <col min="5" max="5" width="9.42578125" style="1" customWidth="1"/>
    <col min="6" max="6" width="10" style="1" customWidth="1"/>
    <col min="7" max="7" width="8.7109375" style="1" customWidth="1"/>
    <col min="8" max="8" width="8.85546875" style="1" customWidth="1"/>
    <col min="9" max="9" width="13.28515625" style="1" customWidth="1"/>
    <col min="10" max="10" width="14.42578125" style="1" customWidth="1"/>
    <col min="11" max="12" width="10.140625" style="1" customWidth="1"/>
    <col min="13" max="13" width="9.42578125" style="1" customWidth="1"/>
    <col min="14" max="16384" width="9.140625" style="1"/>
  </cols>
  <sheetData>
    <row r="1" spans="1:13" ht="26.25" x14ac:dyDescent="0.4">
      <c r="A1" s="339" t="s">
        <v>139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</row>
    <row r="2" spans="1:13" ht="20.25" x14ac:dyDescent="0.3">
      <c r="A2" s="340" t="s">
        <v>140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</row>
    <row r="3" spans="1:13" ht="24" customHeight="1" x14ac:dyDescent="0.35">
      <c r="A3" s="340" t="s">
        <v>141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</row>
    <row r="4" spans="1:13" ht="18" x14ac:dyDescent="0.25">
      <c r="A4" s="341"/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</row>
    <row r="5" spans="1:13" ht="6.75" customHeight="1" thickBot="1" x14ac:dyDescent="0.25"/>
    <row r="6" spans="1:13" ht="39" customHeight="1" x14ac:dyDescent="0.2">
      <c r="A6" s="388" t="s">
        <v>142</v>
      </c>
      <c r="B6" s="391" t="s">
        <v>143</v>
      </c>
      <c r="C6" s="363" t="s">
        <v>144</v>
      </c>
      <c r="D6" s="363" t="s">
        <v>145</v>
      </c>
      <c r="E6" s="334" t="s">
        <v>146</v>
      </c>
      <c r="F6" s="335"/>
      <c r="G6" s="335"/>
      <c r="H6" s="335"/>
      <c r="I6" s="394" t="s">
        <v>147</v>
      </c>
      <c r="J6" s="378" t="s">
        <v>148</v>
      </c>
      <c r="K6" s="378" t="s">
        <v>149</v>
      </c>
      <c r="L6" s="381" t="s">
        <v>150</v>
      </c>
      <c r="M6" s="384" t="s">
        <v>0</v>
      </c>
    </row>
    <row r="7" spans="1:13" ht="12.75" customHeight="1" x14ac:dyDescent="0.2">
      <c r="A7" s="389"/>
      <c r="B7" s="392"/>
      <c r="C7" s="364"/>
      <c r="D7" s="364"/>
      <c r="E7" s="387" t="s">
        <v>151</v>
      </c>
      <c r="F7" s="387" t="s">
        <v>152</v>
      </c>
      <c r="G7" s="387" t="s">
        <v>153</v>
      </c>
      <c r="H7" s="387" t="s">
        <v>154</v>
      </c>
      <c r="I7" s="395"/>
      <c r="J7" s="379"/>
      <c r="K7" s="379"/>
      <c r="L7" s="382"/>
      <c r="M7" s="385"/>
    </row>
    <row r="8" spans="1:13" ht="26.25" customHeight="1" x14ac:dyDescent="0.2">
      <c r="A8" s="389"/>
      <c r="B8" s="392"/>
      <c r="C8" s="364"/>
      <c r="D8" s="364"/>
      <c r="E8" s="315"/>
      <c r="F8" s="315"/>
      <c r="G8" s="315"/>
      <c r="H8" s="315"/>
      <c r="I8" s="396"/>
      <c r="J8" s="379"/>
      <c r="K8" s="379"/>
      <c r="L8" s="382"/>
      <c r="M8" s="385"/>
    </row>
    <row r="9" spans="1:13" ht="36" customHeight="1" thickBot="1" x14ac:dyDescent="0.25">
      <c r="A9" s="390"/>
      <c r="B9" s="393"/>
      <c r="C9" s="365"/>
      <c r="D9" s="365"/>
      <c r="E9" s="107">
        <v>25</v>
      </c>
      <c r="F9" s="107">
        <v>25</v>
      </c>
      <c r="G9" s="107">
        <v>25</v>
      </c>
      <c r="H9" s="107">
        <v>25</v>
      </c>
      <c r="I9" s="108" t="s">
        <v>155</v>
      </c>
      <c r="J9" s="380"/>
      <c r="K9" s="380"/>
      <c r="L9" s="383"/>
      <c r="M9" s="386"/>
    </row>
    <row r="10" spans="1:13" ht="24.95" customHeight="1" x14ac:dyDescent="0.2">
      <c r="A10" s="109" t="s">
        <v>156</v>
      </c>
      <c r="B10" s="110">
        <v>38</v>
      </c>
      <c r="C10" s="111" t="s">
        <v>157</v>
      </c>
      <c r="D10" s="112"/>
      <c r="E10" s="113">
        <v>24</v>
      </c>
      <c r="F10" s="114">
        <v>24</v>
      </c>
      <c r="G10" s="114">
        <v>25</v>
      </c>
      <c r="H10" s="115">
        <v>25</v>
      </c>
      <c r="I10" s="116">
        <f t="shared" ref="I10:I17" si="0">SUM(E10:H10)</f>
        <v>98</v>
      </c>
      <c r="J10" s="117">
        <v>23</v>
      </c>
      <c r="K10" s="118">
        <f t="shared" ref="K10:K17" si="1">I10/100</f>
        <v>0.98</v>
      </c>
      <c r="L10" s="119" t="str">
        <f>IF(I10&gt;90,"MS",IF(I10&gt;85,"I.",IF(I10&gt;79,"II.",IF(I10&gt;69,"III.","-"))))</f>
        <v>MS</v>
      </c>
      <c r="M10" s="120" t="s">
        <v>158</v>
      </c>
    </row>
    <row r="11" spans="1:13" ht="24.95" customHeight="1" x14ac:dyDescent="0.25">
      <c r="A11" s="121" t="s">
        <v>159</v>
      </c>
      <c r="B11" s="122">
        <v>24</v>
      </c>
      <c r="C11" s="123" t="s">
        <v>160</v>
      </c>
      <c r="D11" s="124"/>
      <c r="E11" s="125">
        <v>25</v>
      </c>
      <c r="F11" s="126">
        <v>24</v>
      </c>
      <c r="G11" s="126">
        <v>24</v>
      </c>
      <c r="H11" s="125">
        <v>25</v>
      </c>
      <c r="I11" s="127">
        <f t="shared" si="0"/>
        <v>98</v>
      </c>
      <c r="J11" s="128">
        <v>18</v>
      </c>
      <c r="K11" s="129">
        <f t="shared" si="1"/>
        <v>0.98</v>
      </c>
      <c r="L11" s="119" t="str">
        <f t="shared" ref="L11:L52" si="2">IF(I11&gt;90,"MS",IF(I11&gt;85,"I.",IF(I11&gt;79,"II.",IF(I11&gt;69,"III.","-"))))</f>
        <v>MS</v>
      </c>
      <c r="M11" s="130" t="s">
        <v>158</v>
      </c>
    </row>
    <row r="12" spans="1:13" ht="24.95" customHeight="1" x14ac:dyDescent="0.25">
      <c r="A12" s="121" t="s">
        <v>161</v>
      </c>
      <c r="B12" s="131">
        <v>27</v>
      </c>
      <c r="C12" s="132" t="s">
        <v>23</v>
      </c>
      <c r="D12" s="124"/>
      <c r="E12" s="125">
        <v>23</v>
      </c>
      <c r="F12" s="126">
        <v>24</v>
      </c>
      <c r="G12" s="126">
        <v>20</v>
      </c>
      <c r="H12" s="125">
        <v>24</v>
      </c>
      <c r="I12" s="127">
        <f t="shared" si="0"/>
        <v>91</v>
      </c>
      <c r="J12" s="128"/>
      <c r="K12" s="129">
        <f t="shared" si="1"/>
        <v>0.91</v>
      </c>
      <c r="L12" s="119" t="str">
        <f t="shared" si="2"/>
        <v>MS</v>
      </c>
      <c r="M12" s="130" t="s">
        <v>158</v>
      </c>
    </row>
    <row r="13" spans="1:13" ht="24.95" customHeight="1" x14ac:dyDescent="0.25">
      <c r="A13" s="133" t="s">
        <v>162</v>
      </c>
      <c r="B13" s="134">
        <v>35</v>
      </c>
      <c r="C13" s="135" t="s">
        <v>19</v>
      </c>
      <c r="D13" s="136"/>
      <c r="E13" s="137">
        <v>23</v>
      </c>
      <c r="F13" s="138">
        <v>20</v>
      </c>
      <c r="G13" s="138">
        <v>23</v>
      </c>
      <c r="H13" s="137">
        <v>23</v>
      </c>
      <c r="I13" s="139">
        <f t="shared" si="0"/>
        <v>89</v>
      </c>
      <c r="J13" s="140"/>
      <c r="K13" s="141">
        <f t="shared" si="1"/>
        <v>0.89</v>
      </c>
      <c r="L13" s="119" t="str">
        <f t="shared" si="2"/>
        <v>I.</v>
      </c>
      <c r="M13" s="142" t="s">
        <v>158</v>
      </c>
    </row>
    <row r="14" spans="1:13" ht="24.95" customHeight="1" x14ac:dyDescent="0.25">
      <c r="A14" s="143" t="s">
        <v>163</v>
      </c>
      <c r="B14" s="134">
        <v>31</v>
      </c>
      <c r="C14" s="144" t="s">
        <v>14</v>
      </c>
      <c r="D14" s="145"/>
      <c r="E14" s="137">
        <v>21</v>
      </c>
      <c r="F14" s="138">
        <v>21</v>
      </c>
      <c r="G14" s="138">
        <v>23</v>
      </c>
      <c r="H14" s="137">
        <v>23</v>
      </c>
      <c r="I14" s="139">
        <f t="shared" si="0"/>
        <v>88</v>
      </c>
      <c r="J14" s="140"/>
      <c r="K14" s="141">
        <f t="shared" si="1"/>
        <v>0.88</v>
      </c>
      <c r="L14" s="119" t="str">
        <f t="shared" si="2"/>
        <v>I.</v>
      </c>
      <c r="M14" s="142" t="s">
        <v>158</v>
      </c>
    </row>
    <row r="15" spans="1:13" ht="24.95" customHeight="1" x14ac:dyDescent="0.25">
      <c r="A15" s="143" t="s">
        <v>164</v>
      </c>
      <c r="B15" s="146">
        <v>17</v>
      </c>
      <c r="C15" s="147" t="s">
        <v>165</v>
      </c>
      <c r="D15" s="145"/>
      <c r="E15" s="137">
        <v>22</v>
      </c>
      <c r="F15" s="138">
        <v>17</v>
      </c>
      <c r="G15" s="138">
        <v>23</v>
      </c>
      <c r="H15" s="137">
        <v>21</v>
      </c>
      <c r="I15" s="139">
        <f t="shared" si="0"/>
        <v>83</v>
      </c>
      <c r="J15" s="140"/>
      <c r="K15" s="141">
        <f t="shared" si="1"/>
        <v>0.83</v>
      </c>
      <c r="L15" s="119" t="str">
        <f t="shared" si="2"/>
        <v>II.</v>
      </c>
      <c r="M15" s="142" t="s">
        <v>158</v>
      </c>
    </row>
    <row r="16" spans="1:13" ht="24.95" customHeight="1" x14ac:dyDescent="0.25">
      <c r="A16" s="133" t="s">
        <v>166</v>
      </c>
      <c r="B16" s="134">
        <v>13</v>
      </c>
      <c r="C16" s="144" t="s">
        <v>167</v>
      </c>
      <c r="D16" s="148"/>
      <c r="E16" s="137">
        <v>20</v>
      </c>
      <c r="F16" s="138">
        <v>19</v>
      </c>
      <c r="G16" s="138">
        <v>21</v>
      </c>
      <c r="H16" s="137">
        <v>22</v>
      </c>
      <c r="I16" s="139">
        <f t="shared" si="0"/>
        <v>82</v>
      </c>
      <c r="J16" s="140"/>
      <c r="K16" s="141">
        <f t="shared" si="1"/>
        <v>0.82</v>
      </c>
      <c r="L16" s="119" t="str">
        <f t="shared" si="2"/>
        <v>II.</v>
      </c>
      <c r="M16" s="149" t="s">
        <v>158</v>
      </c>
    </row>
    <row r="17" spans="1:13" ht="24.95" customHeight="1" x14ac:dyDescent="0.25">
      <c r="A17" s="143" t="s">
        <v>168</v>
      </c>
      <c r="B17" s="134">
        <v>33</v>
      </c>
      <c r="C17" s="150" t="s">
        <v>169</v>
      </c>
      <c r="D17" s="145"/>
      <c r="E17" s="137">
        <v>15</v>
      </c>
      <c r="F17" s="138">
        <v>16</v>
      </c>
      <c r="G17" s="138">
        <v>20</v>
      </c>
      <c r="H17" s="137">
        <v>17</v>
      </c>
      <c r="I17" s="139">
        <f t="shared" si="0"/>
        <v>68</v>
      </c>
      <c r="J17" s="140"/>
      <c r="K17" s="141">
        <f t="shared" si="1"/>
        <v>0.68</v>
      </c>
      <c r="L17" s="119" t="str">
        <f t="shared" si="2"/>
        <v>-</v>
      </c>
      <c r="M17" s="142" t="s">
        <v>158</v>
      </c>
    </row>
    <row r="18" spans="1:13" ht="24.95" customHeight="1" x14ac:dyDescent="0.25">
      <c r="A18" s="143"/>
      <c r="B18" s="134"/>
      <c r="C18" s="150"/>
      <c r="D18" s="145"/>
      <c r="E18" s="137"/>
      <c r="F18" s="138"/>
      <c r="G18" s="138"/>
      <c r="H18" s="137"/>
      <c r="I18" s="139"/>
      <c r="J18" s="140"/>
      <c r="K18" s="141"/>
      <c r="L18" s="151"/>
      <c r="M18" s="142"/>
    </row>
    <row r="19" spans="1:13" ht="24.95" customHeight="1" x14ac:dyDescent="0.25">
      <c r="A19" s="109" t="s">
        <v>156</v>
      </c>
      <c r="B19" s="131">
        <v>25</v>
      </c>
      <c r="C19" s="152" t="s">
        <v>49</v>
      </c>
      <c r="D19" s="153"/>
      <c r="E19" s="125">
        <v>25</v>
      </c>
      <c r="F19" s="126">
        <v>17</v>
      </c>
      <c r="G19" s="126">
        <v>18</v>
      </c>
      <c r="H19" s="125">
        <v>23</v>
      </c>
      <c r="I19" s="127">
        <f t="shared" ref="I19:I32" si="3">SUM(E19:H19)</f>
        <v>83</v>
      </c>
      <c r="J19" s="128"/>
      <c r="K19" s="129">
        <f t="shared" ref="K19:K32" si="4">I19/100</f>
        <v>0.83</v>
      </c>
      <c r="L19" s="119" t="str">
        <f t="shared" si="2"/>
        <v>II.</v>
      </c>
      <c r="M19" s="154" t="s">
        <v>170</v>
      </c>
    </row>
    <row r="20" spans="1:13" ht="24.95" customHeight="1" x14ac:dyDescent="0.25">
      <c r="A20" s="121" t="s">
        <v>159</v>
      </c>
      <c r="B20" s="122">
        <v>26</v>
      </c>
      <c r="C20" s="155" t="s">
        <v>171</v>
      </c>
      <c r="D20" s="153"/>
      <c r="E20" s="125">
        <v>22</v>
      </c>
      <c r="F20" s="126">
        <v>15</v>
      </c>
      <c r="G20" s="126">
        <v>21</v>
      </c>
      <c r="H20" s="125">
        <v>22</v>
      </c>
      <c r="I20" s="127">
        <f t="shared" si="3"/>
        <v>80</v>
      </c>
      <c r="J20" s="128"/>
      <c r="K20" s="129">
        <f t="shared" si="4"/>
        <v>0.8</v>
      </c>
      <c r="L20" s="119" t="str">
        <f t="shared" si="2"/>
        <v>II.</v>
      </c>
      <c r="M20" s="154" t="s">
        <v>170</v>
      </c>
    </row>
    <row r="21" spans="1:13" ht="24.95" customHeight="1" x14ac:dyDescent="0.25">
      <c r="A21" s="121" t="s">
        <v>161</v>
      </c>
      <c r="B21" s="131">
        <v>18</v>
      </c>
      <c r="C21" s="156" t="s">
        <v>172</v>
      </c>
      <c r="D21" s="157"/>
      <c r="E21" s="125">
        <v>20</v>
      </c>
      <c r="F21" s="126">
        <v>17</v>
      </c>
      <c r="G21" s="126">
        <v>22</v>
      </c>
      <c r="H21" s="125">
        <v>20</v>
      </c>
      <c r="I21" s="127">
        <f t="shared" si="3"/>
        <v>79</v>
      </c>
      <c r="J21" s="128"/>
      <c r="K21" s="129">
        <f t="shared" si="4"/>
        <v>0.79</v>
      </c>
      <c r="L21" s="119" t="str">
        <f t="shared" si="2"/>
        <v>III.</v>
      </c>
      <c r="M21" s="130" t="s">
        <v>170</v>
      </c>
    </row>
    <row r="22" spans="1:13" ht="24.95" customHeight="1" x14ac:dyDescent="0.25">
      <c r="A22" s="133" t="s">
        <v>162</v>
      </c>
      <c r="B22" s="134">
        <v>15</v>
      </c>
      <c r="C22" s="150" t="s">
        <v>47</v>
      </c>
      <c r="D22" s="158"/>
      <c r="E22" s="137">
        <v>22</v>
      </c>
      <c r="F22" s="138">
        <v>18</v>
      </c>
      <c r="G22" s="138">
        <v>20</v>
      </c>
      <c r="H22" s="137">
        <v>18</v>
      </c>
      <c r="I22" s="139">
        <f t="shared" si="3"/>
        <v>78</v>
      </c>
      <c r="J22" s="140"/>
      <c r="K22" s="141">
        <f t="shared" si="4"/>
        <v>0.78</v>
      </c>
      <c r="L22" s="119" t="str">
        <f t="shared" si="2"/>
        <v>III.</v>
      </c>
      <c r="M22" s="159" t="s">
        <v>170</v>
      </c>
    </row>
    <row r="23" spans="1:13" ht="24.95" customHeight="1" x14ac:dyDescent="0.25">
      <c r="A23" s="143" t="s">
        <v>163</v>
      </c>
      <c r="B23" s="134">
        <v>28</v>
      </c>
      <c r="C23" s="150" t="s">
        <v>173</v>
      </c>
      <c r="D23" s="145"/>
      <c r="E23" s="137">
        <v>20</v>
      </c>
      <c r="F23" s="138">
        <v>18</v>
      </c>
      <c r="G23" s="138">
        <v>17</v>
      </c>
      <c r="H23" s="160">
        <v>23</v>
      </c>
      <c r="I23" s="139">
        <f t="shared" si="3"/>
        <v>78</v>
      </c>
      <c r="J23" s="140"/>
      <c r="K23" s="141">
        <f t="shared" si="4"/>
        <v>0.78</v>
      </c>
      <c r="L23" s="119" t="str">
        <f t="shared" si="2"/>
        <v>III.</v>
      </c>
      <c r="M23" s="161" t="s">
        <v>170</v>
      </c>
    </row>
    <row r="24" spans="1:13" ht="24.95" customHeight="1" x14ac:dyDescent="0.25">
      <c r="A24" s="143" t="s">
        <v>164</v>
      </c>
      <c r="B24" s="146">
        <v>32</v>
      </c>
      <c r="C24" s="162" t="s">
        <v>174</v>
      </c>
      <c r="D24" s="148"/>
      <c r="E24" s="137">
        <v>20</v>
      </c>
      <c r="F24" s="138">
        <v>20</v>
      </c>
      <c r="G24" s="138">
        <v>18</v>
      </c>
      <c r="H24" s="137">
        <v>19</v>
      </c>
      <c r="I24" s="139">
        <f t="shared" si="3"/>
        <v>77</v>
      </c>
      <c r="J24" s="140"/>
      <c r="K24" s="141">
        <f t="shared" si="4"/>
        <v>0.77</v>
      </c>
      <c r="L24" s="119" t="str">
        <f t="shared" si="2"/>
        <v>III.</v>
      </c>
      <c r="M24" s="161" t="s">
        <v>170</v>
      </c>
    </row>
    <row r="25" spans="1:13" ht="24.95" customHeight="1" x14ac:dyDescent="0.25">
      <c r="A25" s="133" t="s">
        <v>166</v>
      </c>
      <c r="B25" s="134">
        <v>3</v>
      </c>
      <c r="C25" s="135" t="s">
        <v>175</v>
      </c>
      <c r="D25" s="145"/>
      <c r="E25" s="137">
        <v>23</v>
      </c>
      <c r="F25" s="138">
        <v>18</v>
      </c>
      <c r="G25" s="138">
        <v>19</v>
      </c>
      <c r="H25" s="137">
        <v>17</v>
      </c>
      <c r="I25" s="139">
        <f t="shared" si="3"/>
        <v>77</v>
      </c>
      <c r="J25" s="140"/>
      <c r="K25" s="141">
        <f t="shared" si="4"/>
        <v>0.77</v>
      </c>
      <c r="L25" s="119" t="str">
        <f t="shared" si="2"/>
        <v>III.</v>
      </c>
      <c r="M25" s="161" t="s">
        <v>170</v>
      </c>
    </row>
    <row r="26" spans="1:13" ht="24.95" customHeight="1" x14ac:dyDescent="0.25">
      <c r="A26" s="143" t="s">
        <v>168</v>
      </c>
      <c r="B26" s="134">
        <v>10</v>
      </c>
      <c r="C26" s="150" t="s">
        <v>176</v>
      </c>
      <c r="D26" s="163"/>
      <c r="E26" s="138">
        <v>18</v>
      </c>
      <c r="F26" s="138">
        <v>16</v>
      </c>
      <c r="G26" s="138">
        <v>21</v>
      </c>
      <c r="H26" s="138">
        <v>21</v>
      </c>
      <c r="I26" s="139">
        <f t="shared" si="3"/>
        <v>76</v>
      </c>
      <c r="J26" s="140"/>
      <c r="K26" s="141">
        <f t="shared" si="4"/>
        <v>0.76</v>
      </c>
      <c r="L26" s="119" t="str">
        <f t="shared" si="2"/>
        <v>III.</v>
      </c>
      <c r="M26" s="142" t="s">
        <v>170</v>
      </c>
    </row>
    <row r="27" spans="1:13" ht="24.95" customHeight="1" x14ac:dyDescent="0.25">
      <c r="A27" s="143" t="s">
        <v>177</v>
      </c>
      <c r="B27" s="134">
        <v>1</v>
      </c>
      <c r="C27" s="144" t="s">
        <v>114</v>
      </c>
      <c r="D27" s="148"/>
      <c r="E27" s="137">
        <v>17</v>
      </c>
      <c r="F27" s="138">
        <v>19</v>
      </c>
      <c r="G27" s="138">
        <v>21</v>
      </c>
      <c r="H27" s="137">
        <v>18</v>
      </c>
      <c r="I27" s="139">
        <f t="shared" si="3"/>
        <v>75</v>
      </c>
      <c r="J27" s="140"/>
      <c r="K27" s="141">
        <f t="shared" si="4"/>
        <v>0.75</v>
      </c>
      <c r="L27" s="119" t="str">
        <f t="shared" si="2"/>
        <v>III.</v>
      </c>
      <c r="M27" s="149" t="s">
        <v>170</v>
      </c>
    </row>
    <row r="28" spans="1:13" ht="24.95" customHeight="1" x14ac:dyDescent="0.25">
      <c r="A28" s="133" t="s">
        <v>178</v>
      </c>
      <c r="B28" s="146">
        <v>12</v>
      </c>
      <c r="C28" s="144" t="s">
        <v>179</v>
      </c>
      <c r="D28" s="148"/>
      <c r="E28" s="137">
        <v>17</v>
      </c>
      <c r="F28" s="138">
        <v>22</v>
      </c>
      <c r="G28" s="138">
        <v>13</v>
      </c>
      <c r="H28" s="137">
        <v>18</v>
      </c>
      <c r="I28" s="139">
        <f t="shared" si="3"/>
        <v>70</v>
      </c>
      <c r="J28" s="140"/>
      <c r="K28" s="141">
        <f t="shared" si="4"/>
        <v>0.7</v>
      </c>
      <c r="L28" s="119" t="str">
        <f t="shared" si="2"/>
        <v>III.</v>
      </c>
      <c r="M28" s="149" t="s">
        <v>170</v>
      </c>
    </row>
    <row r="29" spans="1:13" ht="24.95" customHeight="1" x14ac:dyDescent="0.2">
      <c r="A29" s="143" t="s">
        <v>180</v>
      </c>
      <c r="B29" s="134">
        <v>39</v>
      </c>
      <c r="C29" s="150" t="s">
        <v>26</v>
      </c>
      <c r="D29" s="164"/>
      <c r="E29" s="137">
        <v>16</v>
      </c>
      <c r="F29" s="165">
        <v>18</v>
      </c>
      <c r="G29" s="165">
        <v>16</v>
      </c>
      <c r="H29" s="138">
        <v>20</v>
      </c>
      <c r="I29" s="139">
        <f t="shared" si="3"/>
        <v>70</v>
      </c>
      <c r="J29" s="140"/>
      <c r="K29" s="141">
        <f t="shared" si="4"/>
        <v>0.7</v>
      </c>
      <c r="L29" s="119" t="str">
        <f t="shared" si="2"/>
        <v>III.</v>
      </c>
      <c r="M29" s="166" t="s">
        <v>170</v>
      </c>
    </row>
    <row r="30" spans="1:13" ht="24.95" customHeight="1" x14ac:dyDescent="0.25">
      <c r="A30" s="143" t="s">
        <v>181</v>
      </c>
      <c r="B30" s="134">
        <v>7</v>
      </c>
      <c r="C30" s="144" t="s">
        <v>182</v>
      </c>
      <c r="D30" s="148"/>
      <c r="E30" s="137">
        <v>18</v>
      </c>
      <c r="F30" s="138">
        <v>15</v>
      </c>
      <c r="G30" s="138">
        <v>14</v>
      </c>
      <c r="H30" s="137">
        <v>21</v>
      </c>
      <c r="I30" s="139">
        <f t="shared" si="3"/>
        <v>68</v>
      </c>
      <c r="J30" s="140"/>
      <c r="K30" s="141">
        <f t="shared" si="4"/>
        <v>0.68</v>
      </c>
      <c r="L30" s="119" t="str">
        <f t="shared" si="2"/>
        <v>-</v>
      </c>
      <c r="M30" s="149" t="s">
        <v>170</v>
      </c>
    </row>
    <row r="31" spans="1:13" ht="24.95" customHeight="1" x14ac:dyDescent="0.2">
      <c r="A31" s="133" t="s">
        <v>183</v>
      </c>
      <c r="B31" s="146">
        <v>16</v>
      </c>
      <c r="C31" s="167" t="s">
        <v>128</v>
      </c>
      <c r="D31" s="168"/>
      <c r="E31" s="137">
        <v>9</v>
      </c>
      <c r="F31" s="137">
        <v>14</v>
      </c>
      <c r="G31" s="137">
        <v>18</v>
      </c>
      <c r="H31" s="137">
        <v>17</v>
      </c>
      <c r="I31" s="169">
        <f t="shared" si="3"/>
        <v>58</v>
      </c>
      <c r="J31" s="170"/>
      <c r="K31" s="171">
        <f t="shared" si="4"/>
        <v>0.57999999999999996</v>
      </c>
      <c r="L31" s="119" t="str">
        <f t="shared" si="2"/>
        <v>-</v>
      </c>
      <c r="M31" s="172" t="s">
        <v>170</v>
      </c>
    </row>
    <row r="32" spans="1:13" ht="24.95" customHeight="1" x14ac:dyDescent="0.25">
      <c r="A32" s="143" t="s">
        <v>184</v>
      </c>
      <c r="B32" s="146">
        <v>11</v>
      </c>
      <c r="C32" s="144" t="s">
        <v>185</v>
      </c>
      <c r="D32" s="148"/>
      <c r="E32" s="137">
        <v>4</v>
      </c>
      <c r="F32" s="138">
        <v>9</v>
      </c>
      <c r="G32" s="138">
        <v>13</v>
      </c>
      <c r="H32" s="137">
        <v>4</v>
      </c>
      <c r="I32" s="139">
        <f t="shared" si="3"/>
        <v>30</v>
      </c>
      <c r="J32" s="140"/>
      <c r="K32" s="141">
        <f t="shared" si="4"/>
        <v>0.3</v>
      </c>
      <c r="L32" s="119" t="str">
        <f t="shared" si="2"/>
        <v>-</v>
      </c>
      <c r="M32" s="149" t="s">
        <v>170</v>
      </c>
    </row>
    <row r="33" spans="1:13" ht="24.95" customHeight="1" x14ac:dyDescent="0.25">
      <c r="A33" s="143"/>
      <c r="B33" s="146"/>
      <c r="C33" s="144"/>
      <c r="D33" s="148"/>
      <c r="E33" s="137"/>
      <c r="F33" s="138"/>
      <c r="G33" s="138"/>
      <c r="H33" s="137"/>
      <c r="I33" s="139"/>
      <c r="J33" s="140"/>
      <c r="K33" s="141"/>
      <c r="L33" s="151"/>
      <c r="M33" s="149"/>
    </row>
    <row r="34" spans="1:13" ht="24.95" customHeight="1" x14ac:dyDescent="0.25">
      <c r="A34" s="109" t="s">
        <v>156</v>
      </c>
      <c r="B34" s="131">
        <v>30</v>
      </c>
      <c r="C34" s="156" t="s">
        <v>102</v>
      </c>
      <c r="D34" s="153"/>
      <c r="E34" s="125">
        <v>23</v>
      </c>
      <c r="F34" s="126">
        <v>21</v>
      </c>
      <c r="G34" s="126">
        <v>25</v>
      </c>
      <c r="H34" s="125">
        <v>25</v>
      </c>
      <c r="I34" s="127">
        <f t="shared" ref="I34:I43" si="5">SUM(E34:H34)</f>
        <v>94</v>
      </c>
      <c r="J34" s="128"/>
      <c r="K34" s="129">
        <f t="shared" ref="K34:K43" si="6">I34/100</f>
        <v>0.94</v>
      </c>
      <c r="L34" s="119" t="str">
        <f t="shared" si="2"/>
        <v>MS</v>
      </c>
      <c r="M34" s="154" t="s">
        <v>186</v>
      </c>
    </row>
    <row r="35" spans="1:13" ht="24.95" customHeight="1" x14ac:dyDescent="0.25">
      <c r="A35" s="121" t="s">
        <v>159</v>
      </c>
      <c r="B35" s="131">
        <v>5</v>
      </c>
      <c r="C35" s="156" t="s">
        <v>39</v>
      </c>
      <c r="D35" s="157"/>
      <c r="E35" s="125">
        <v>24</v>
      </c>
      <c r="F35" s="126">
        <v>19</v>
      </c>
      <c r="G35" s="126">
        <v>25</v>
      </c>
      <c r="H35" s="125">
        <v>22</v>
      </c>
      <c r="I35" s="127">
        <f t="shared" si="5"/>
        <v>90</v>
      </c>
      <c r="J35" s="128"/>
      <c r="K35" s="129">
        <f t="shared" si="6"/>
        <v>0.9</v>
      </c>
      <c r="L35" s="119" t="str">
        <f t="shared" si="2"/>
        <v>I.</v>
      </c>
      <c r="M35" s="130" t="s">
        <v>186</v>
      </c>
    </row>
    <row r="36" spans="1:13" ht="24.95" customHeight="1" x14ac:dyDescent="0.25">
      <c r="A36" s="121" t="s">
        <v>161</v>
      </c>
      <c r="B36" s="131">
        <v>36</v>
      </c>
      <c r="C36" s="156" t="s">
        <v>187</v>
      </c>
      <c r="D36" s="124"/>
      <c r="E36" s="125">
        <v>21</v>
      </c>
      <c r="F36" s="126">
        <v>22</v>
      </c>
      <c r="G36" s="126">
        <v>24</v>
      </c>
      <c r="H36" s="125">
        <v>19</v>
      </c>
      <c r="I36" s="127">
        <f t="shared" si="5"/>
        <v>86</v>
      </c>
      <c r="J36" s="128" t="s">
        <v>188</v>
      </c>
      <c r="K36" s="129">
        <f t="shared" si="6"/>
        <v>0.86</v>
      </c>
      <c r="L36" s="119" t="str">
        <f t="shared" si="2"/>
        <v>I.</v>
      </c>
      <c r="M36" s="173" t="s">
        <v>186</v>
      </c>
    </row>
    <row r="37" spans="1:13" ht="24.95" customHeight="1" x14ac:dyDescent="0.25">
      <c r="A37" s="133" t="s">
        <v>162</v>
      </c>
      <c r="B37" s="146">
        <v>21</v>
      </c>
      <c r="C37" s="147" t="s">
        <v>189</v>
      </c>
      <c r="D37" s="145"/>
      <c r="E37" s="137">
        <v>23</v>
      </c>
      <c r="F37" s="138">
        <v>19</v>
      </c>
      <c r="G37" s="138">
        <v>22</v>
      </c>
      <c r="H37" s="137">
        <v>22</v>
      </c>
      <c r="I37" s="139">
        <f t="shared" si="5"/>
        <v>86</v>
      </c>
      <c r="J37" s="140" t="s">
        <v>190</v>
      </c>
      <c r="K37" s="141">
        <f t="shared" si="6"/>
        <v>0.86</v>
      </c>
      <c r="L37" s="119" t="str">
        <f t="shared" si="2"/>
        <v>I.</v>
      </c>
      <c r="M37" s="142" t="s">
        <v>186</v>
      </c>
    </row>
    <row r="38" spans="1:13" ht="24.95" customHeight="1" x14ac:dyDescent="0.25">
      <c r="A38" s="143" t="s">
        <v>163</v>
      </c>
      <c r="B38" s="134">
        <v>37</v>
      </c>
      <c r="C38" s="144" t="s">
        <v>11</v>
      </c>
      <c r="D38" s="148"/>
      <c r="E38" s="137">
        <v>20</v>
      </c>
      <c r="F38" s="138">
        <v>20</v>
      </c>
      <c r="G38" s="138">
        <v>21</v>
      </c>
      <c r="H38" s="137">
        <v>24</v>
      </c>
      <c r="I38" s="139">
        <f t="shared" si="5"/>
        <v>85</v>
      </c>
      <c r="J38" s="140"/>
      <c r="K38" s="141">
        <f t="shared" si="6"/>
        <v>0.85</v>
      </c>
      <c r="L38" s="119" t="str">
        <f t="shared" si="2"/>
        <v>II.</v>
      </c>
      <c r="M38" s="174" t="s">
        <v>186</v>
      </c>
    </row>
    <row r="39" spans="1:13" ht="24.95" customHeight="1" x14ac:dyDescent="0.2">
      <c r="A39" s="143" t="s">
        <v>164</v>
      </c>
      <c r="B39" s="134">
        <v>40</v>
      </c>
      <c r="C39" s="150" t="s">
        <v>191</v>
      </c>
      <c r="D39" s="175"/>
      <c r="E39" s="176">
        <v>22</v>
      </c>
      <c r="F39" s="177">
        <v>20</v>
      </c>
      <c r="G39" s="138">
        <v>23</v>
      </c>
      <c r="H39" s="178">
        <v>20</v>
      </c>
      <c r="I39" s="139">
        <f t="shared" si="5"/>
        <v>85</v>
      </c>
      <c r="J39" s="140"/>
      <c r="K39" s="141">
        <f t="shared" si="6"/>
        <v>0.85</v>
      </c>
      <c r="L39" s="119" t="str">
        <f t="shared" si="2"/>
        <v>II.</v>
      </c>
      <c r="M39" s="174" t="s">
        <v>186</v>
      </c>
    </row>
    <row r="40" spans="1:13" ht="24.95" customHeight="1" x14ac:dyDescent="0.25">
      <c r="A40" s="133" t="s">
        <v>166</v>
      </c>
      <c r="B40" s="134">
        <v>22</v>
      </c>
      <c r="C40" s="144" t="s">
        <v>45</v>
      </c>
      <c r="D40" s="148"/>
      <c r="E40" s="137">
        <v>19</v>
      </c>
      <c r="F40" s="138">
        <v>22</v>
      </c>
      <c r="G40" s="138">
        <v>17</v>
      </c>
      <c r="H40" s="137">
        <v>23</v>
      </c>
      <c r="I40" s="139">
        <f t="shared" si="5"/>
        <v>81</v>
      </c>
      <c r="J40" s="140"/>
      <c r="K40" s="141">
        <f t="shared" si="6"/>
        <v>0.81</v>
      </c>
      <c r="L40" s="119" t="str">
        <f t="shared" si="2"/>
        <v>II.</v>
      </c>
      <c r="M40" s="149" t="s">
        <v>186</v>
      </c>
    </row>
    <row r="41" spans="1:13" ht="24.95" customHeight="1" x14ac:dyDescent="0.25">
      <c r="A41" s="143" t="s">
        <v>168</v>
      </c>
      <c r="B41" s="146">
        <v>23</v>
      </c>
      <c r="C41" s="144" t="s">
        <v>192</v>
      </c>
      <c r="D41" s="148"/>
      <c r="E41" s="137">
        <v>20</v>
      </c>
      <c r="F41" s="138">
        <v>17</v>
      </c>
      <c r="G41" s="138">
        <v>20</v>
      </c>
      <c r="H41" s="137">
        <v>21</v>
      </c>
      <c r="I41" s="139">
        <f t="shared" si="5"/>
        <v>78</v>
      </c>
      <c r="J41" s="140"/>
      <c r="K41" s="141">
        <f t="shared" si="6"/>
        <v>0.78</v>
      </c>
      <c r="L41" s="119" t="str">
        <f t="shared" si="2"/>
        <v>III.</v>
      </c>
      <c r="M41" s="149" t="s">
        <v>186</v>
      </c>
    </row>
    <row r="42" spans="1:13" ht="24.95" customHeight="1" x14ac:dyDescent="0.25">
      <c r="A42" s="143" t="s">
        <v>177</v>
      </c>
      <c r="B42" s="134">
        <v>29</v>
      </c>
      <c r="C42" s="150" t="s">
        <v>193</v>
      </c>
      <c r="D42" s="145"/>
      <c r="E42" s="137">
        <v>14</v>
      </c>
      <c r="F42" s="138">
        <v>16</v>
      </c>
      <c r="G42" s="138">
        <v>18</v>
      </c>
      <c r="H42" s="137">
        <v>18</v>
      </c>
      <c r="I42" s="139">
        <f t="shared" si="5"/>
        <v>66</v>
      </c>
      <c r="J42" s="140"/>
      <c r="K42" s="141">
        <f t="shared" si="6"/>
        <v>0.66</v>
      </c>
      <c r="L42" s="119" t="str">
        <f t="shared" si="2"/>
        <v>-</v>
      </c>
      <c r="M42" s="142" t="s">
        <v>186</v>
      </c>
    </row>
    <row r="43" spans="1:13" ht="24.95" customHeight="1" x14ac:dyDescent="0.25">
      <c r="A43" s="133" t="s">
        <v>178</v>
      </c>
      <c r="B43" s="134">
        <v>14</v>
      </c>
      <c r="C43" s="150" t="s">
        <v>34</v>
      </c>
      <c r="D43" s="148"/>
      <c r="E43" s="137">
        <v>16</v>
      </c>
      <c r="F43" s="138">
        <v>12</v>
      </c>
      <c r="G43" s="138">
        <v>17</v>
      </c>
      <c r="H43" s="137">
        <v>19</v>
      </c>
      <c r="I43" s="139">
        <f t="shared" si="5"/>
        <v>64</v>
      </c>
      <c r="J43" s="140"/>
      <c r="K43" s="141">
        <f t="shared" si="6"/>
        <v>0.64</v>
      </c>
      <c r="L43" s="119" t="str">
        <f t="shared" si="2"/>
        <v>-</v>
      </c>
      <c r="M43" s="142" t="s">
        <v>186</v>
      </c>
    </row>
    <row r="44" spans="1:13" ht="24.95" customHeight="1" x14ac:dyDescent="0.25">
      <c r="A44" s="143"/>
      <c r="B44" s="134"/>
      <c r="C44" s="179"/>
      <c r="D44" s="148"/>
      <c r="E44" s="137"/>
      <c r="F44" s="138"/>
      <c r="G44" s="138"/>
      <c r="H44" s="137"/>
      <c r="I44" s="139"/>
      <c r="J44" s="140"/>
      <c r="K44" s="141"/>
      <c r="L44" s="151"/>
      <c r="M44" s="142"/>
    </row>
    <row r="45" spans="1:13" ht="24.95" customHeight="1" x14ac:dyDescent="0.25">
      <c r="A45" s="109" t="s">
        <v>156</v>
      </c>
      <c r="B45" s="131">
        <v>8</v>
      </c>
      <c r="C45" s="123" t="s">
        <v>1</v>
      </c>
      <c r="D45" s="124"/>
      <c r="E45" s="125">
        <v>25</v>
      </c>
      <c r="F45" s="126">
        <v>17</v>
      </c>
      <c r="G45" s="126">
        <v>24</v>
      </c>
      <c r="H45" s="125">
        <v>22</v>
      </c>
      <c r="I45" s="127">
        <f>SUM(E45:H45)</f>
        <v>88</v>
      </c>
      <c r="J45" s="128"/>
      <c r="K45" s="129">
        <f>I45/100</f>
        <v>0.88</v>
      </c>
      <c r="L45" s="119" t="str">
        <f t="shared" si="2"/>
        <v>I.</v>
      </c>
      <c r="M45" s="180" t="s">
        <v>194</v>
      </c>
    </row>
    <row r="46" spans="1:13" ht="24.95" customHeight="1" x14ac:dyDescent="0.25">
      <c r="A46" s="121" t="s">
        <v>159</v>
      </c>
      <c r="B46" s="131">
        <v>9</v>
      </c>
      <c r="C46" s="156" t="s">
        <v>195</v>
      </c>
      <c r="D46" s="124"/>
      <c r="E46" s="126">
        <v>22</v>
      </c>
      <c r="F46" s="126">
        <v>19</v>
      </c>
      <c r="G46" s="126">
        <v>23</v>
      </c>
      <c r="H46" s="126">
        <v>23</v>
      </c>
      <c r="I46" s="127">
        <f>SUM(E46:H46)</f>
        <v>87</v>
      </c>
      <c r="J46" s="128"/>
      <c r="K46" s="129">
        <f>I46/100</f>
        <v>0.87</v>
      </c>
      <c r="L46" s="119" t="str">
        <f t="shared" si="2"/>
        <v>I.</v>
      </c>
      <c r="M46" s="130" t="s">
        <v>194</v>
      </c>
    </row>
    <row r="47" spans="1:13" ht="24.95" customHeight="1" x14ac:dyDescent="0.25">
      <c r="A47" s="121" t="s">
        <v>161</v>
      </c>
      <c r="B47" s="131">
        <v>2</v>
      </c>
      <c r="C47" s="152" t="s">
        <v>4</v>
      </c>
      <c r="D47" s="181"/>
      <c r="E47" s="125">
        <v>22</v>
      </c>
      <c r="F47" s="126">
        <v>20</v>
      </c>
      <c r="G47" s="126">
        <v>19</v>
      </c>
      <c r="H47" s="125">
        <v>24</v>
      </c>
      <c r="I47" s="127">
        <f>SUM(E47:H47)</f>
        <v>85</v>
      </c>
      <c r="J47" s="128"/>
      <c r="K47" s="129">
        <f>I47/100</f>
        <v>0.85</v>
      </c>
      <c r="L47" s="119" t="str">
        <f t="shared" si="2"/>
        <v>II.</v>
      </c>
      <c r="M47" s="130" t="s">
        <v>194</v>
      </c>
    </row>
    <row r="48" spans="1:13" ht="24.95" customHeight="1" x14ac:dyDescent="0.2">
      <c r="A48" s="133" t="s">
        <v>162</v>
      </c>
      <c r="B48" s="134">
        <v>19</v>
      </c>
      <c r="C48" s="150" t="s">
        <v>27</v>
      </c>
      <c r="D48" s="182"/>
      <c r="E48" s="137">
        <v>20</v>
      </c>
      <c r="F48" s="138">
        <v>19</v>
      </c>
      <c r="G48" s="138">
        <v>21</v>
      </c>
      <c r="H48" s="137">
        <v>23</v>
      </c>
      <c r="I48" s="139">
        <f>SUM(E48:H48)</f>
        <v>83</v>
      </c>
      <c r="J48" s="140"/>
      <c r="K48" s="141">
        <f>I48/100</f>
        <v>0.83</v>
      </c>
      <c r="L48" s="119" t="str">
        <f t="shared" si="2"/>
        <v>II.</v>
      </c>
      <c r="M48" s="142" t="s">
        <v>194</v>
      </c>
    </row>
    <row r="49" spans="1:14" ht="24.95" customHeight="1" x14ac:dyDescent="0.2">
      <c r="A49" s="143"/>
      <c r="B49" s="146"/>
      <c r="C49" s="150"/>
      <c r="D49" s="182"/>
      <c r="E49" s="137"/>
      <c r="F49" s="138"/>
      <c r="G49" s="138"/>
      <c r="H49" s="137"/>
      <c r="I49" s="139"/>
      <c r="J49" s="140"/>
      <c r="K49" s="141"/>
      <c r="L49" s="151"/>
      <c r="M49" s="142"/>
    </row>
    <row r="50" spans="1:14" ht="24.95" customHeight="1" x14ac:dyDescent="0.25">
      <c r="A50" s="109" t="s">
        <v>156</v>
      </c>
      <c r="B50" s="122">
        <v>20</v>
      </c>
      <c r="C50" s="156" t="s">
        <v>196</v>
      </c>
      <c r="D50" s="183"/>
      <c r="E50" s="125">
        <v>17</v>
      </c>
      <c r="F50" s="126">
        <v>16</v>
      </c>
      <c r="G50" s="126">
        <v>19</v>
      </c>
      <c r="H50" s="125">
        <v>21</v>
      </c>
      <c r="I50" s="127">
        <f>SUM(E50:H50)</f>
        <v>73</v>
      </c>
      <c r="J50" s="128"/>
      <c r="K50" s="129">
        <f>I50/100</f>
        <v>0.73</v>
      </c>
      <c r="L50" s="119" t="str">
        <f t="shared" si="2"/>
        <v>III.</v>
      </c>
      <c r="M50" s="184" t="s">
        <v>197</v>
      </c>
    </row>
    <row r="51" spans="1:14" ht="24.95" customHeight="1" x14ac:dyDescent="0.25">
      <c r="A51" s="121" t="s">
        <v>159</v>
      </c>
      <c r="B51" s="131">
        <v>6</v>
      </c>
      <c r="C51" s="185" t="s">
        <v>41</v>
      </c>
      <c r="D51" s="153"/>
      <c r="E51" s="186">
        <v>19</v>
      </c>
      <c r="F51" s="186">
        <v>11</v>
      </c>
      <c r="G51" s="187">
        <v>14</v>
      </c>
      <c r="H51" s="186">
        <v>21</v>
      </c>
      <c r="I51" s="127">
        <f>SUM(E51:H51)</f>
        <v>65</v>
      </c>
      <c r="J51" s="128"/>
      <c r="K51" s="129">
        <f>I51/100</f>
        <v>0.65</v>
      </c>
      <c r="L51" s="119" t="str">
        <f t="shared" si="2"/>
        <v>-</v>
      </c>
      <c r="M51" s="130" t="s">
        <v>197</v>
      </c>
    </row>
    <row r="52" spans="1:14" ht="24.95" customHeight="1" thickBot="1" x14ac:dyDescent="0.3">
      <c r="A52" s="121" t="s">
        <v>161</v>
      </c>
      <c r="B52" s="131">
        <v>4</v>
      </c>
      <c r="C52" s="152" t="s">
        <v>100</v>
      </c>
      <c r="D52" s="153"/>
      <c r="E52" s="126">
        <v>17</v>
      </c>
      <c r="F52" s="126">
        <v>11</v>
      </c>
      <c r="G52" s="126">
        <v>15</v>
      </c>
      <c r="H52" s="126">
        <v>17</v>
      </c>
      <c r="I52" s="127">
        <f>SUM(E52:H52)</f>
        <v>60</v>
      </c>
      <c r="J52" s="128"/>
      <c r="K52" s="129">
        <f>I52/100</f>
        <v>0.6</v>
      </c>
      <c r="L52" s="119" t="str">
        <f t="shared" si="2"/>
        <v>-</v>
      </c>
      <c r="M52" s="188" t="s">
        <v>197</v>
      </c>
    </row>
    <row r="53" spans="1:14" ht="24.95" customHeight="1" thickBot="1" x14ac:dyDescent="0.3">
      <c r="A53" s="375" t="s">
        <v>198</v>
      </c>
      <c r="B53" s="376"/>
      <c r="C53" s="376"/>
      <c r="D53" s="376"/>
      <c r="E53" s="189">
        <f>SUM(E10:E52)/975</f>
        <v>0.78769230769230769</v>
      </c>
      <c r="F53" s="190">
        <f t="shared" ref="F53:H53" si="7">SUM(F10:F52)/975</f>
        <v>0.72</v>
      </c>
      <c r="G53" s="190">
        <f t="shared" si="7"/>
        <v>0.79692307692307696</v>
      </c>
      <c r="H53" s="190">
        <f t="shared" si="7"/>
        <v>0.82564102564102559</v>
      </c>
      <c r="I53" s="191">
        <f>SUM(I10:I52)/3900</f>
        <v>0.78256410256410258</v>
      </c>
      <c r="J53" s="192"/>
      <c r="K53" s="193"/>
      <c r="L53" s="194"/>
      <c r="M53" s="195"/>
    </row>
    <row r="54" spans="1:14" ht="24.95" customHeight="1" x14ac:dyDescent="0.2">
      <c r="A54" s="196"/>
      <c r="B54" s="197"/>
      <c r="F54" s="198"/>
    </row>
    <row r="55" spans="1:14" ht="24.95" customHeight="1" x14ac:dyDescent="0.2">
      <c r="A55" s="345" t="s">
        <v>199</v>
      </c>
      <c r="B55" s="345"/>
      <c r="C55" s="345"/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199"/>
    </row>
    <row r="56" spans="1:14" ht="24.95" customHeight="1" x14ac:dyDescent="0.2">
      <c r="N56" s="6"/>
    </row>
    <row r="57" spans="1:14" ht="24.95" customHeight="1" x14ac:dyDescent="0.2">
      <c r="C57" s="200" t="s">
        <v>200</v>
      </c>
      <c r="D57" s="201" t="s">
        <v>201</v>
      </c>
      <c r="G57" s="202" t="s">
        <v>202</v>
      </c>
      <c r="I57" s="202" t="s">
        <v>203</v>
      </c>
      <c r="K57" s="202" t="s">
        <v>204</v>
      </c>
      <c r="N57" s="6"/>
    </row>
    <row r="58" spans="1:14" ht="24.95" customHeight="1" x14ac:dyDescent="0.2">
      <c r="A58" s="196"/>
      <c r="B58" s="197"/>
      <c r="C58" s="203"/>
      <c r="D58" s="204"/>
      <c r="E58" s="205"/>
      <c r="F58" s="205"/>
      <c r="G58" s="205"/>
      <c r="H58" s="205"/>
      <c r="I58" s="196"/>
      <c r="J58" s="196"/>
      <c r="K58" s="206"/>
      <c r="L58" s="206"/>
      <c r="M58" s="207"/>
    </row>
    <row r="59" spans="1:14" ht="15.75" x14ac:dyDescent="0.25">
      <c r="A59" s="377"/>
      <c r="B59" s="377"/>
      <c r="C59" s="377"/>
      <c r="D59" s="377"/>
      <c r="E59" s="47"/>
      <c r="F59" s="47"/>
      <c r="G59" s="47"/>
      <c r="H59" s="47"/>
      <c r="I59" s="48"/>
      <c r="J59" s="48"/>
      <c r="K59" s="48"/>
      <c r="L59" s="48"/>
    </row>
    <row r="60" spans="1:14" ht="15" x14ac:dyDescent="0.2">
      <c r="A60" s="44"/>
      <c r="B60" s="47"/>
      <c r="C60" s="208"/>
      <c r="D60" s="209"/>
    </row>
  </sheetData>
  <mergeCells count="21">
    <mergeCell ref="A1:M1"/>
    <mergeCell ref="A2:M2"/>
    <mergeCell ref="A3:M3"/>
    <mergeCell ref="A4:M4"/>
    <mergeCell ref="A6:A9"/>
    <mergeCell ref="B6:B9"/>
    <mergeCell ref="C6:C9"/>
    <mergeCell ref="D6:D9"/>
    <mergeCell ref="E6:H6"/>
    <mergeCell ref="I6:I8"/>
    <mergeCell ref="A53:D53"/>
    <mergeCell ref="A55:M55"/>
    <mergeCell ref="A59:D59"/>
    <mergeCell ref="J6:J9"/>
    <mergeCell ref="K6:K9"/>
    <mergeCell ref="L6:L9"/>
    <mergeCell ref="M6:M9"/>
    <mergeCell ref="E7:E8"/>
    <mergeCell ref="F7:F8"/>
    <mergeCell ref="G7:G8"/>
    <mergeCell ref="H7:H8"/>
  </mergeCells>
  <conditionalFormatting sqref="E10:H25">
    <cfRule type="cellIs" dxfId="71" priority="135" stopIfTrue="1" operator="equal">
      <formula>15</formula>
    </cfRule>
    <cfRule type="cellIs" dxfId="70" priority="132" stopIfTrue="1" operator="equal">
      <formula>15</formula>
    </cfRule>
    <cfRule type="cellIs" dxfId="69" priority="131" stopIfTrue="1" operator="equal">
      <formula>31</formula>
    </cfRule>
    <cfRule type="cellIs" dxfId="68" priority="130" stopIfTrue="1" operator="equal">
      <formula>30</formula>
    </cfRule>
    <cfRule type="cellIs" dxfId="67" priority="129" stopIfTrue="1" operator="equal">
      <formula>29</formula>
    </cfRule>
    <cfRule type="cellIs" dxfId="66" priority="128" stopIfTrue="1" operator="equal">
      <formula>25</formula>
    </cfRule>
    <cfRule type="cellIs" dxfId="65" priority="127" stopIfTrue="1" operator="equal">
      <formula>24</formula>
    </cfRule>
    <cfRule type="cellIs" dxfId="64" priority="126" stopIfTrue="1" operator="equal">
      <formula>25</formula>
    </cfRule>
    <cfRule type="cellIs" dxfId="63" priority="125" stopIfTrue="1" operator="equal">
      <formula>23</formula>
    </cfRule>
    <cfRule type="cellIs" dxfId="62" priority="123" stopIfTrue="1" operator="equal">
      <formula>14</formula>
    </cfRule>
    <cfRule type="cellIs" dxfId="61" priority="124" stopIfTrue="1" operator="equal">
      <formula>15</formula>
    </cfRule>
  </conditionalFormatting>
  <conditionalFormatting sqref="E20:H21">
    <cfRule type="cellIs" dxfId="60" priority="46" stopIfTrue="1" operator="equal">
      <formula>23</formula>
    </cfRule>
    <cfRule type="cellIs" dxfId="59" priority="55" stopIfTrue="1" operator="equal">
      <formula>15</formula>
    </cfRule>
    <cfRule type="cellIs" dxfId="58" priority="51" stopIfTrue="1" operator="equal">
      <formula>30</formula>
    </cfRule>
    <cfRule type="cellIs" dxfId="57" priority="52" stopIfTrue="1" operator="equal">
      <formula>31</formula>
    </cfRule>
    <cfRule type="cellIs" dxfId="56" priority="53" stopIfTrue="1" operator="equal">
      <formula>15</formula>
    </cfRule>
    <cfRule type="cellIs" dxfId="55" priority="44" stopIfTrue="1" operator="equal">
      <formula>14</formula>
    </cfRule>
    <cfRule type="cellIs" dxfId="54" priority="45" stopIfTrue="1" operator="equal">
      <formula>15</formula>
    </cfRule>
    <cfRule type="cellIs" dxfId="53" priority="47" stopIfTrue="1" operator="equal">
      <formula>25</formula>
    </cfRule>
    <cfRule type="cellIs" dxfId="52" priority="48" stopIfTrue="1" operator="equal">
      <formula>24</formula>
    </cfRule>
    <cfRule type="cellIs" dxfId="51" priority="49" stopIfTrue="1" operator="equal">
      <formula>25</formula>
    </cfRule>
    <cfRule type="cellIs" dxfId="50" priority="50" stopIfTrue="1" operator="equal">
      <formula>29</formula>
    </cfRule>
  </conditionalFormatting>
  <conditionalFormatting sqref="E25:H26 E58:H58">
    <cfRule type="cellIs" dxfId="49" priority="138" stopIfTrue="1" operator="equal">
      <formula>23</formula>
    </cfRule>
    <cfRule type="cellIs" dxfId="48" priority="139" stopIfTrue="1" operator="equal">
      <formula>25</formula>
    </cfRule>
    <cfRule type="cellIs" dxfId="47" priority="137" stopIfTrue="1" operator="equal">
      <formula>15</formula>
    </cfRule>
    <cfRule type="cellIs" dxfId="46" priority="136" stopIfTrue="1" operator="equal">
      <formula>14</formula>
    </cfRule>
    <cfRule type="cellIs" dxfId="45" priority="140" stopIfTrue="1" operator="equal">
      <formula>24</formula>
    </cfRule>
    <cfRule type="cellIs" dxfId="44" priority="141" stopIfTrue="1" operator="equal">
      <formula>25</formula>
    </cfRule>
    <cfRule type="cellIs" dxfId="43" priority="142" stopIfTrue="1" operator="equal">
      <formula>29</formula>
    </cfRule>
    <cfRule type="cellIs" dxfId="42" priority="143" stopIfTrue="1" operator="equal">
      <formula>30</formula>
    </cfRule>
    <cfRule type="cellIs" dxfId="41" priority="144" stopIfTrue="1" operator="equal">
      <formula>31</formula>
    </cfRule>
    <cfRule type="cellIs" dxfId="40" priority="145" stopIfTrue="1" operator="equal">
      <formula>15</formula>
    </cfRule>
    <cfRule type="cellIs" dxfId="39" priority="148" stopIfTrue="1" operator="equal">
      <formula>15</formula>
    </cfRule>
  </conditionalFormatting>
  <conditionalFormatting sqref="E27:H31">
    <cfRule type="cellIs" dxfId="38" priority="9" stopIfTrue="1" operator="equal">
      <formula>31</formula>
    </cfRule>
    <cfRule type="cellIs" dxfId="37" priority="12" stopIfTrue="1" operator="equal">
      <formula>15</formula>
    </cfRule>
    <cfRule type="cellIs" dxfId="36" priority="10" stopIfTrue="1" operator="equal">
      <formula>15</formula>
    </cfRule>
    <cfRule type="cellIs" dxfId="35" priority="1" stopIfTrue="1" operator="equal">
      <formula>14</formula>
    </cfRule>
    <cfRule type="cellIs" dxfId="34" priority="2" stopIfTrue="1" operator="equal">
      <formula>15</formula>
    </cfRule>
    <cfRule type="cellIs" dxfId="33" priority="3" stopIfTrue="1" operator="equal">
      <formula>23</formula>
    </cfRule>
    <cfRule type="cellIs" dxfId="32" priority="4" stopIfTrue="1" operator="equal">
      <formula>25</formula>
    </cfRule>
    <cfRule type="cellIs" dxfId="31" priority="5" stopIfTrue="1" operator="equal">
      <formula>24</formula>
    </cfRule>
    <cfRule type="cellIs" dxfId="30" priority="6" stopIfTrue="1" operator="equal">
      <formula>25</formula>
    </cfRule>
    <cfRule type="cellIs" dxfId="29" priority="7" stopIfTrue="1" operator="equal">
      <formula>29</formula>
    </cfRule>
    <cfRule type="cellIs" dxfId="28" priority="8" stopIfTrue="1" operator="equal">
      <formula>30</formula>
    </cfRule>
  </conditionalFormatting>
  <conditionalFormatting sqref="E32:H53">
    <cfRule type="cellIs" dxfId="27" priority="76" stopIfTrue="1" operator="equal">
      <formula>29</formula>
    </cfRule>
    <cfRule type="cellIs" dxfId="26" priority="78" stopIfTrue="1" operator="equal">
      <formula>31</formula>
    </cfRule>
    <cfRule type="cellIs" dxfId="25" priority="79" stopIfTrue="1" operator="equal">
      <formula>15</formula>
    </cfRule>
    <cfRule type="cellIs" dxfId="24" priority="81" stopIfTrue="1" operator="equal">
      <formula>15</formula>
    </cfRule>
    <cfRule type="cellIs" dxfId="23" priority="77" stopIfTrue="1" operator="equal">
      <formula>30</formula>
    </cfRule>
    <cfRule type="cellIs" dxfId="22" priority="70" stopIfTrue="1" operator="equal">
      <formula>14</formula>
    </cfRule>
    <cfRule type="cellIs" dxfId="21" priority="71" stopIfTrue="1" operator="equal">
      <formula>15</formula>
    </cfRule>
    <cfRule type="cellIs" dxfId="20" priority="72" stopIfTrue="1" operator="equal">
      <formula>23</formula>
    </cfRule>
    <cfRule type="cellIs" dxfId="19" priority="73" stopIfTrue="1" operator="equal">
      <formula>25</formula>
    </cfRule>
    <cfRule type="cellIs" dxfId="18" priority="74" stopIfTrue="1" operator="equal">
      <formula>24</formula>
    </cfRule>
    <cfRule type="cellIs" dxfId="17" priority="75" stopIfTrue="1" operator="equal">
      <formula>25</formula>
    </cfRule>
  </conditionalFormatting>
  <conditionalFormatting sqref="E50:H50">
    <cfRule type="cellIs" dxfId="16" priority="66" stopIfTrue="1" operator="equal">
      <formula>15</formula>
    </cfRule>
    <cfRule type="cellIs" dxfId="15" priority="65" stopIfTrue="1" operator="equal">
      <formula>31</formula>
    </cfRule>
    <cfRule type="cellIs" dxfId="14" priority="64" stopIfTrue="1" operator="equal">
      <formula>30</formula>
    </cfRule>
    <cfRule type="cellIs" dxfId="13" priority="63" stopIfTrue="1" operator="equal">
      <formula>29</formula>
    </cfRule>
    <cfRule type="cellIs" dxfId="12" priority="62" stopIfTrue="1" operator="equal">
      <formula>25</formula>
    </cfRule>
    <cfRule type="cellIs" dxfId="11" priority="61" stopIfTrue="1" operator="equal">
      <formula>24</formula>
    </cfRule>
    <cfRule type="cellIs" dxfId="10" priority="60" stopIfTrue="1" operator="equal">
      <formula>25</formula>
    </cfRule>
    <cfRule type="cellIs" dxfId="9" priority="59" stopIfTrue="1" operator="equal">
      <formula>23</formula>
    </cfRule>
    <cfRule type="cellIs" dxfId="8" priority="58" stopIfTrue="1" operator="equal">
      <formula>15</formula>
    </cfRule>
    <cfRule type="cellIs" dxfId="7" priority="57" stopIfTrue="1" operator="equal">
      <formula>14</formula>
    </cfRule>
    <cfRule type="cellIs" dxfId="6" priority="68" stopIfTrue="1" operator="equal">
      <formula>15</formula>
    </cfRule>
  </conditionalFormatting>
  <conditionalFormatting sqref="I10:J53">
    <cfRule type="cellIs" dxfId="5" priority="17" stopIfTrue="1" operator="equal">
      <formula>200</formula>
    </cfRule>
  </conditionalFormatting>
  <conditionalFormatting sqref="I58:J58">
    <cfRule type="cellIs" dxfId="4" priority="146" stopIfTrue="1" operator="equal">
      <formula>200</formula>
    </cfRule>
  </conditionalFormatting>
  <conditionalFormatting sqref="L10:L17 L19:L32 L34:L43 L45:L48 L50:L52">
    <cfRule type="cellIs" dxfId="3" priority="16" operator="equal">
      <formula>"MS"</formula>
    </cfRule>
    <cfRule type="cellIs" dxfId="2" priority="15" operator="equal">
      <formula>"I."</formula>
    </cfRule>
    <cfRule type="cellIs" dxfId="1" priority="14" operator="equal">
      <formula>"II."</formula>
    </cfRule>
    <cfRule type="cellIs" dxfId="0" priority="13" operator="equal">
      <formula>"III."</formula>
    </cfRule>
  </conditionalFormatting>
  <printOptions horizontalCentered="1" verticalCentered="1"/>
  <pageMargins left="0.78740157480314965" right="0.78740157480314965" top="0" bottom="0" header="0" footer="0"/>
  <pageSetup paperSize="9" scale="5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VU104"/>
  <sheetViews>
    <sheetView zoomScale="70" zoomScaleNormal="70" workbookViewId="0">
      <pane ySplit="11" topLeftCell="A12" activePane="bottomLeft" state="frozen"/>
      <selection activeCell="A5" sqref="A5:M5"/>
      <selection pane="bottomLeft" activeCell="A7" sqref="A7"/>
    </sheetView>
  </sheetViews>
  <sheetFormatPr defaultRowHeight="25.5" x14ac:dyDescent="0.35"/>
  <cols>
    <col min="1" max="1" width="11.28515625" style="1" customWidth="1"/>
    <col min="2" max="2" width="43" style="5" bestFit="1" customWidth="1"/>
    <col min="3" max="3" width="31.7109375" style="6" customWidth="1"/>
    <col min="4" max="5" width="15.7109375" style="1" customWidth="1"/>
    <col min="6" max="6" width="16.140625" style="1" customWidth="1"/>
    <col min="7" max="8" width="15.7109375" style="1" customWidth="1"/>
    <col min="9" max="9" width="14.28515625" style="1" customWidth="1"/>
    <col min="10" max="10" width="15.7109375" style="1" customWidth="1"/>
    <col min="11" max="11" width="21.42578125" style="1" customWidth="1"/>
    <col min="12" max="12" width="14.28515625" style="1" bestFit="1" customWidth="1"/>
    <col min="13" max="13" width="17.42578125" style="7" customWidth="1"/>
    <col min="14" max="14" width="9.140625" style="1"/>
    <col min="15" max="15" width="9.140625" style="80"/>
    <col min="16" max="256" width="9.140625" style="1"/>
    <col min="257" max="257" width="11.28515625" style="1" customWidth="1"/>
    <col min="258" max="258" width="43" style="1" bestFit="1" customWidth="1"/>
    <col min="259" max="259" width="25.42578125" style="1" customWidth="1"/>
    <col min="260" max="265" width="15.7109375" style="1" customWidth="1"/>
    <col min="266" max="266" width="23.28515625" style="1" customWidth="1"/>
    <col min="267" max="267" width="14.28515625" style="1" bestFit="1" customWidth="1"/>
    <col min="268" max="269" width="21.5703125" style="1" customWidth="1"/>
    <col min="270" max="512" width="9.140625" style="1"/>
    <col min="513" max="513" width="11.28515625" style="1" customWidth="1"/>
    <col min="514" max="514" width="43" style="1" bestFit="1" customWidth="1"/>
    <col min="515" max="515" width="25.42578125" style="1" customWidth="1"/>
    <col min="516" max="521" width="15.7109375" style="1" customWidth="1"/>
    <col min="522" max="522" width="23.28515625" style="1" customWidth="1"/>
    <col min="523" max="523" width="14.28515625" style="1" bestFit="1" customWidth="1"/>
    <col min="524" max="525" width="21.5703125" style="1" customWidth="1"/>
    <col min="526" max="768" width="9.140625" style="1"/>
    <col min="769" max="769" width="11.28515625" style="1" customWidth="1"/>
    <col min="770" max="770" width="43" style="1" bestFit="1" customWidth="1"/>
    <col min="771" max="771" width="25.42578125" style="1" customWidth="1"/>
    <col min="772" max="777" width="15.7109375" style="1" customWidth="1"/>
    <col min="778" max="778" width="23.28515625" style="1" customWidth="1"/>
    <col min="779" max="779" width="14.28515625" style="1" bestFit="1" customWidth="1"/>
    <col min="780" max="781" width="21.5703125" style="1" customWidth="1"/>
    <col min="782" max="1024" width="9.140625" style="1"/>
    <col min="1025" max="1025" width="11.28515625" style="1" customWidth="1"/>
    <col min="1026" max="1026" width="43" style="1" bestFit="1" customWidth="1"/>
    <col min="1027" max="1027" width="25.42578125" style="1" customWidth="1"/>
    <col min="1028" max="1033" width="15.7109375" style="1" customWidth="1"/>
    <col min="1034" max="1034" width="23.28515625" style="1" customWidth="1"/>
    <col min="1035" max="1035" width="14.28515625" style="1" bestFit="1" customWidth="1"/>
    <col min="1036" max="1037" width="21.5703125" style="1" customWidth="1"/>
    <col min="1038" max="1280" width="9.140625" style="1"/>
    <col min="1281" max="1281" width="11.28515625" style="1" customWidth="1"/>
    <col min="1282" max="1282" width="43" style="1" bestFit="1" customWidth="1"/>
    <col min="1283" max="1283" width="25.42578125" style="1" customWidth="1"/>
    <col min="1284" max="1289" width="15.7109375" style="1" customWidth="1"/>
    <col min="1290" max="1290" width="23.28515625" style="1" customWidth="1"/>
    <col min="1291" max="1291" width="14.28515625" style="1" bestFit="1" customWidth="1"/>
    <col min="1292" max="1293" width="21.5703125" style="1" customWidth="1"/>
    <col min="1294" max="1536" width="9.140625" style="1"/>
    <col min="1537" max="1537" width="11.28515625" style="1" customWidth="1"/>
    <col min="1538" max="1538" width="43" style="1" bestFit="1" customWidth="1"/>
    <col min="1539" max="1539" width="25.42578125" style="1" customWidth="1"/>
    <col min="1540" max="1545" width="15.7109375" style="1" customWidth="1"/>
    <col min="1546" max="1546" width="23.28515625" style="1" customWidth="1"/>
    <col min="1547" max="1547" width="14.28515625" style="1" bestFit="1" customWidth="1"/>
    <col min="1548" max="1549" width="21.5703125" style="1" customWidth="1"/>
    <col min="1550" max="1792" width="9.140625" style="1"/>
    <col min="1793" max="1793" width="11.28515625" style="1" customWidth="1"/>
    <col min="1794" max="1794" width="43" style="1" bestFit="1" customWidth="1"/>
    <col min="1795" max="1795" width="25.42578125" style="1" customWidth="1"/>
    <col min="1796" max="1801" width="15.7109375" style="1" customWidth="1"/>
    <col min="1802" max="1802" width="23.28515625" style="1" customWidth="1"/>
    <col min="1803" max="1803" width="14.28515625" style="1" bestFit="1" customWidth="1"/>
    <col min="1804" max="1805" width="21.5703125" style="1" customWidth="1"/>
    <col min="1806" max="2048" width="9.140625" style="1"/>
    <col min="2049" max="2049" width="11.28515625" style="1" customWidth="1"/>
    <col min="2050" max="2050" width="43" style="1" bestFit="1" customWidth="1"/>
    <col min="2051" max="2051" width="25.42578125" style="1" customWidth="1"/>
    <col min="2052" max="2057" width="15.7109375" style="1" customWidth="1"/>
    <col min="2058" max="2058" width="23.28515625" style="1" customWidth="1"/>
    <col min="2059" max="2059" width="14.28515625" style="1" bestFit="1" customWidth="1"/>
    <col min="2060" max="2061" width="21.5703125" style="1" customWidth="1"/>
    <col min="2062" max="2304" width="9.140625" style="1"/>
    <col min="2305" max="2305" width="11.28515625" style="1" customWidth="1"/>
    <col min="2306" max="2306" width="43" style="1" bestFit="1" customWidth="1"/>
    <col min="2307" max="2307" width="25.42578125" style="1" customWidth="1"/>
    <col min="2308" max="2313" width="15.7109375" style="1" customWidth="1"/>
    <col min="2314" max="2314" width="23.28515625" style="1" customWidth="1"/>
    <col min="2315" max="2315" width="14.28515625" style="1" bestFit="1" customWidth="1"/>
    <col min="2316" max="2317" width="21.5703125" style="1" customWidth="1"/>
    <col min="2318" max="2560" width="9.140625" style="1"/>
    <col min="2561" max="2561" width="11.28515625" style="1" customWidth="1"/>
    <col min="2562" max="2562" width="43" style="1" bestFit="1" customWidth="1"/>
    <col min="2563" max="2563" width="25.42578125" style="1" customWidth="1"/>
    <col min="2564" max="2569" width="15.7109375" style="1" customWidth="1"/>
    <col min="2570" max="2570" width="23.28515625" style="1" customWidth="1"/>
    <col min="2571" max="2571" width="14.28515625" style="1" bestFit="1" customWidth="1"/>
    <col min="2572" max="2573" width="21.5703125" style="1" customWidth="1"/>
    <col min="2574" max="2816" width="9.140625" style="1"/>
    <col min="2817" max="2817" width="11.28515625" style="1" customWidth="1"/>
    <col min="2818" max="2818" width="43" style="1" bestFit="1" customWidth="1"/>
    <col min="2819" max="2819" width="25.42578125" style="1" customWidth="1"/>
    <col min="2820" max="2825" width="15.7109375" style="1" customWidth="1"/>
    <col min="2826" max="2826" width="23.28515625" style="1" customWidth="1"/>
    <col min="2827" max="2827" width="14.28515625" style="1" bestFit="1" customWidth="1"/>
    <col min="2828" max="2829" width="21.5703125" style="1" customWidth="1"/>
    <col min="2830" max="3072" width="9.140625" style="1"/>
    <col min="3073" max="3073" width="11.28515625" style="1" customWidth="1"/>
    <col min="3074" max="3074" width="43" style="1" bestFit="1" customWidth="1"/>
    <col min="3075" max="3075" width="25.42578125" style="1" customWidth="1"/>
    <col min="3076" max="3081" width="15.7109375" style="1" customWidth="1"/>
    <col min="3082" max="3082" width="23.28515625" style="1" customWidth="1"/>
    <col min="3083" max="3083" width="14.28515625" style="1" bestFit="1" customWidth="1"/>
    <col min="3084" max="3085" width="21.5703125" style="1" customWidth="1"/>
    <col min="3086" max="3328" width="9.140625" style="1"/>
    <col min="3329" max="3329" width="11.28515625" style="1" customWidth="1"/>
    <col min="3330" max="3330" width="43" style="1" bestFit="1" customWidth="1"/>
    <col min="3331" max="3331" width="25.42578125" style="1" customWidth="1"/>
    <col min="3332" max="3337" width="15.7109375" style="1" customWidth="1"/>
    <col min="3338" max="3338" width="23.28515625" style="1" customWidth="1"/>
    <col min="3339" max="3339" width="14.28515625" style="1" bestFit="1" customWidth="1"/>
    <col min="3340" max="3341" width="21.5703125" style="1" customWidth="1"/>
    <col min="3342" max="3584" width="9.140625" style="1"/>
    <col min="3585" max="3585" width="11.28515625" style="1" customWidth="1"/>
    <col min="3586" max="3586" width="43" style="1" bestFit="1" customWidth="1"/>
    <col min="3587" max="3587" width="25.42578125" style="1" customWidth="1"/>
    <col min="3588" max="3593" width="15.7109375" style="1" customWidth="1"/>
    <col min="3594" max="3594" width="23.28515625" style="1" customWidth="1"/>
    <col min="3595" max="3595" width="14.28515625" style="1" bestFit="1" customWidth="1"/>
    <col min="3596" max="3597" width="21.5703125" style="1" customWidth="1"/>
    <col min="3598" max="3840" width="9.140625" style="1"/>
    <col min="3841" max="3841" width="11.28515625" style="1" customWidth="1"/>
    <col min="3842" max="3842" width="43" style="1" bestFit="1" customWidth="1"/>
    <col min="3843" max="3843" width="25.42578125" style="1" customWidth="1"/>
    <col min="3844" max="3849" width="15.7109375" style="1" customWidth="1"/>
    <col min="3850" max="3850" width="23.28515625" style="1" customWidth="1"/>
    <col min="3851" max="3851" width="14.28515625" style="1" bestFit="1" customWidth="1"/>
    <col min="3852" max="3853" width="21.5703125" style="1" customWidth="1"/>
    <col min="3854" max="4096" width="9.140625" style="1"/>
    <col min="4097" max="4097" width="11.28515625" style="1" customWidth="1"/>
    <col min="4098" max="4098" width="43" style="1" bestFit="1" customWidth="1"/>
    <col min="4099" max="4099" width="25.42578125" style="1" customWidth="1"/>
    <col min="4100" max="4105" width="15.7109375" style="1" customWidth="1"/>
    <col min="4106" max="4106" width="23.28515625" style="1" customWidth="1"/>
    <col min="4107" max="4107" width="14.28515625" style="1" bestFit="1" customWidth="1"/>
    <col min="4108" max="4109" width="21.5703125" style="1" customWidth="1"/>
    <col min="4110" max="4352" width="9.140625" style="1"/>
    <col min="4353" max="4353" width="11.28515625" style="1" customWidth="1"/>
    <col min="4354" max="4354" width="43" style="1" bestFit="1" customWidth="1"/>
    <col min="4355" max="4355" width="25.42578125" style="1" customWidth="1"/>
    <col min="4356" max="4361" width="15.7109375" style="1" customWidth="1"/>
    <col min="4362" max="4362" width="23.28515625" style="1" customWidth="1"/>
    <col min="4363" max="4363" width="14.28515625" style="1" bestFit="1" customWidth="1"/>
    <col min="4364" max="4365" width="21.5703125" style="1" customWidth="1"/>
    <col min="4366" max="4608" width="9.140625" style="1"/>
    <col min="4609" max="4609" width="11.28515625" style="1" customWidth="1"/>
    <col min="4610" max="4610" width="43" style="1" bestFit="1" customWidth="1"/>
    <col min="4611" max="4611" width="25.42578125" style="1" customWidth="1"/>
    <col min="4612" max="4617" width="15.7109375" style="1" customWidth="1"/>
    <col min="4618" max="4618" width="23.28515625" style="1" customWidth="1"/>
    <col min="4619" max="4619" width="14.28515625" style="1" bestFit="1" customWidth="1"/>
    <col min="4620" max="4621" width="21.5703125" style="1" customWidth="1"/>
    <col min="4622" max="4864" width="9.140625" style="1"/>
    <col min="4865" max="4865" width="11.28515625" style="1" customWidth="1"/>
    <col min="4866" max="4866" width="43" style="1" bestFit="1" customWidth="1"/>
    <col min="4867" max="4867" width="25.42578125" style="1" customWidth="1"/>
    <col min="4868" max="4873" width="15.7109375" style="1" customWidth="1"/>
    <col min="4874" max="4874" width="23.28515625" style="1" customWidth="1"/>
    <col min="4875" max="4875" width="14.28515625" style="1" bestFit="1" customWidth="1"/>
    <col min="4876" max="4877" width="21.5703125" style="1" customWidth="1"/>
    <col min="4878" max="5120" width="9.140625" style="1"/>
    <col min="5121" max="5121" width="11.28515625" style="1" customWidth="1"/>
    <col min="5122" max="5122" width="43" style="1" bestFit="1" customWidth="1"/>
    <col min="5123" max="5123" width="25.42578125" style="1" customWidth="1"/>
    <col min="5124" max="5129" width="15.7109375" style="1" customWidth="1"/>
    <col min="5130" max="5130" width="23.28515625" style="1" customWidth="1"/>
    <col min="5131" max="5131" width="14.28515625" style="1" bestFit="1" customWidth="1"/>
    <col min="5132" max="5133" width="21.5703125" style="1" customWidth="1"/>
    <col min="5134" max="5376" width="9.140625" style="1"/>
    <col min="5377" max="5377" width="11.28515625" style="1" customWidth="1"/>
    <col min="5378" max="5378" width="43" style="1" bestFit="1" customWidth="1"/>
    <col min="5379" max="5379" width="25.42578125" style="1" customWidth="1"/>
    <col min="5380" max="5385" width="15.7109375" style="1" customWidth="1"/>
    <col min="5386" max="5386" width="23.28515625" style="1" customWidth="1"/>
    <col min="5387" max="5387" width="14.28515625" style="1" bestFit="1" customWidth="1"/>
    <col min="5388" max="5389" width="21.5703125" style="1" customWidth="1"/>
    <col min="5390" max="5632" width="9.140625" style="1"/>
    <col min="5633" max="5633" width="11.28515625" style="1" customWidth="1"/>
    <col min="5634" max="5634" width="43" style="1" bestFit="1" customWidth="1"/>
    <col min="5635" max="5635" width="25.42578125" style="1" customWidth="1"/>
    <col min="5636" max="5641" width="15.7109375" style="1" customWidth="1"/>
    <col min="5642" max="5642" width="23.28515625" style="1" customWidth="1"/>
    <col min="5643" max="5643" width="14.28515625" style="1" bestFit="1" customWidth="1"/>
    <col min="5644" max="5645" width="21.5703125" style="1" customWidth="1"/>
    <col min="5646" max="5888" width="9.140625" style="1"/>
    <col min="5889" max="5889" width="11.28515625" style="1" customWidth="1"/>
    <col min="5890" max="5890" width="43" style="1" bestFit="1" customWidth="1"/>
    <col min="5891" max="5891" width="25.42578125" style="1" customWidth="1"/>
    <col min="5892" max="5897" width="15.7109375" style="1" customWidth="1"/>
    <col min="5898" max="5898" width="23.28515625" style="1" customWidth="1"/>
    <col min="5899" max="5899" width="14.28515625" style="1" bestFit="1" customWidth="1"/>
    <col min="5900" max="5901" width="21.5703125" style="1" customWidth="1"/>
    <col min="5902" max="6144" width="9.140625" style="1"/>
    <col min="6145" max="6145" width="11.28515625" style="1" customWidth="1"/>
    <col min="6146" max="6146" width="43" style="1" bestFit="1" customWidth="1"/>
    <col min="6147" max="6147" width="25.42578125" style="1" customWidth="1"/>
    <col min="6148" max="6153" width="15.7109375" style="1" customWidth="1"/>
    <col min="6154" max="6154" width="23.28515625" style="1" customWidth="1"/>
    <col min="6155" max="6155" width="14.28515625" style="1" bestFit="1" customWidth="1"/>
    <col min="6156" max="6157" width="21.5703125" style="1" customWidth="1"/>
    <col min="6158" max="6400" width="9.140625" style="1"/>
    <col min="6401" max="6401" width="11.28515625" style="1" customWidth="1"/>
    <col min="6402" max="6402" width="43" style="1" bestFit="1" customWidth="1"/>
    <col min="6403" max="6403" width="25.42578125" style="1" customWidth="1"/>
    <col min="6404" max="6409" width="15.7109375" style="1" customWidth="1"/>
    <col min="6410" max="6410" width="23.28515625" style="1" customWidth="1"/>
    <col min="6411" max="6411" width="14.28515625" style="1" bestFit="1" customWidth="1"/>
    <col min="6412" max="6413" width="21.5703125" style="1" customWidth="1"/>
    <col min="6414" max="6656" width="9.140625" style="1"/>
    <col min="6657" max="6657" width="11.28515625" style="1" customWidth="1"/>
    <col min="6658" max="6658" width="43" style="1" bestFit="1" customWidth="1"/>
    <col min="6659" max="6659" width="25.42578125" style="1" customWidth="1"/>
    <col min="6660" max="6665" width="15.7109375" style="1" customWidth="1"/>
    <col min="6666" max="6666" width="23.28515625" style="1" customWidth="1"/>
    <col min="6667" max="6667" width="14.28515625" style="1" bestFit="1" customWidth="1"/>
    <col min="6668" max="6669" width="21.5703125" style="1" customWidth="1"/>
    <col min="6670" max="6912" width="9.140625" style="1"/>
    <col min="6913" max="6913" width="11.28515625" style="1" customWidth="1"/>
    <col min="6914" max="6914" width="43" style="1" bestFit="1" customWidth="1"/>
    <col min="6915" max="6915" width="25.42578125" style="1" customWidth="1"/>
    <col min="6916" max="6921" width="15.7109375" style="1" customWidth="1"/>
    <col min="6922" max="6922" width="23.28515625" style="1" customWidth="1"/>
    <col min="6923" max="6923" width="14.28515625" style="1" bestFit="1" customWidth="1"/>
    <col min="6924" max="6925" width="21.5703125" style="1" customWidth="1"/>
    <col min="6926" max="7168" width="9.140625" style="1"/>
    <col min="7169" max="7169" width="11.28515625" style="1" customWidth="1"/>
    <col min="7170" max="7170" width="43" style="1" bestFit="1" customWidth="1"/>
    <col min="7171" max="7171" width="25.42578125" style="1" customWidth="1"/>
    <col min="7172" max="7177" width="15.7109375" style="1" customWidth="1"/>
    <col min="7178" max="7178" width="23.28515625" style="1" customWidth="1"/>
    <col min="7179" max="7179" width="14.28515625" style="1" bestFit="1" customWidth="1"/>
    <col min="7180" max="7181" width="21.5703125" style="1" customWidth="1"/>
    <col min="7182" max="7424" width="9.140625" style="1"/>
    <col min="7425" max="7425" width="11.28515625" style="1" customWidth="1"/>
    <col min="7426" max="7426" width="43" style="1" bestFit="1" customWidth="1"/>
    <col min="7427" max="7427" width="25.42578125" style="1" customWidth="1"/>
    <col min="7428" max="7433" width="15.7109375" style="1" customWidth="1"/>
    <col min="7434" max="7434" width="23.28515625" style="1" customWidth="1"/>
    <col min="7435" max="7435" width="14.28515625" style="1" bestFit="1" customWidth="1"/>
    <col min="7436" max="7437" width="21.5703125" style="1" customWidth="1"/>
    <col min="7438" max="7680" width="9.140625" style="1"/>
    <col min="7681" max="7681" width="11.28515625" style="1" customWidth="1"/>
    <col min="7682" max="7682" width="43" style="1" bestFit="1" customWidth="1"/>
    <col min="7683" max="7683" width="25.42578125" style="1" customWidth="1"/>
    <col min="7684" max="7689" width="15.7109375" style="1" customWidth="1"/>
    <col min="7690" max="7690" width="23.28515625" style="1" customWidth="1"/>
    <col min="7691" max="7691" width="14.28515625" style="1" bestFit="1" customWidth="1"/>
    <col min="7692" max="7693" width="21.5703125" style="1" customWidth="1"/>
    <col min="7694" max="7936" width="9.140625" style="1"/>
    <col min="7937" max="7937" width="11.28515625" style="1" customWidth="1"/>
    <col min="7938" max="7938" width="43" style="1" bestFit="1" customWidth="1"/>
    <col min="7939" max="7939" width="25.42578125" style="1" customWidth="1"/>
    <col min="7940" max="7945" width="15.7109375" style="1" customWidth="1"/>
    <col min="7946" max="7946" width="23.28515625" style="1" customWidth="1"/>
    <col min="7947" max="7947" width="14.28515625" style="1" bestFit="1" customWidth="1"/>
    <col min="7948" max="7949" width="21.5703125" style="1" customWidth="1"/>
    <col min="7950" max="8192" width="9.140625" style="1"/>
    <col min="8193" max="8193" width="11.28515625" style="1" customWidth="1"/>
    <col min="8194" max="8194" width="43" style="1" bestFit="1" customWidth="1"/>
    <col min="8195" max="8195" width="25.42578125" style="1" customWidth="1"/>
    <col min="8196" max="8201" width="15.7109375" style="1" customWidth="1"/>
    <col min="8202" max="8202" width="23.28515625" style="1" customWidth="1"/>
    <col min="8203" max="8203" width="14.28515625" style="1" bestFit="1" customWidth="1"/>
    <col min="8204" max="8205" width="21.5703125" style="1" customWidth="1"/>
    <col min="8206" max="8448" width="9.140625" style="1"/>
    <col min="8449" max="8449" width="11.28515625" style="1" customWidth="1"/>
    <col min="8450" max="8450" width="43" style="1" bestFit="1" customWidth="1"/>
    <col min="8451" max="8451" width="25.42578125" style="1" customWidth="1"/>
    <col min="8452" max="8457" width="15.7109375" style="1" customWidth="1"/>
    <col min="8458" max="8458" width="23.28515625" style="1" customWidth="1"/>
    <col min="8459" max="8459" width="14.28515625" style="1" bestFit="1" customWidth="1"/>
    <col min="8460" max="8461" width="21.5703125" style="1" customWidth="1"/>
    <col min="8462" max="8704" width="9.140625" style="1"/>
    <col min="8705" max="8705" width="11.28515625" style="1" customWidth="1"/>
    <col min="8706" max="8706" width="43" style="1" bestFit="1" customWidth="1"/>
    <col min="8707" max="8707" width="25.42578125" style="1" customWidth="1"/>
    <col min="8708" max="8713" width="15.7109375" style="1" customWidth="1"/>
    <col min="8714" max="8714" width="23.28515625" style="1" customWidth="1"/>
    <col min="8715" max="8715" width="14.28515625" style="1" bestFit="1" customWidth="1"/>
    <col min="8716" max="8717" width="21.5703125" style="1" customWidth="1"/>
    <col min="8718" max="8960" width="9.140625" style="1"/>
    <col min="8961" max="8961" width="11.28515625" style="1" customWidth="1"/>
    <col min="8962" max="8962" width="43" style="1" bestFit="1" customWidth="1"/>
    <col min="8963" max="8963" width="25.42578125" style="1" customWidth="1"/>
    <col min="8964" max="8969" width="15.7109375" style="1" customWidth="1"/>
    <col min="8970" max="8970" width="23.28515625" style="1" customWidth="1"/>
    <col min="8971" max="8971" width="14.28515625" style="1" bestFit="1" customWidth="1"/>
    <col min="8972" max="8973" width="21.5703125" style="1" customWidth="1"/>
    <col min="8974" max="9216" width="9.140625" style="1"/>
    <col min="9217" max="9217" width="11.28515625" style="1" customWidth="1"/>
    <col min="9218" max="9218" width="43" style="1" bestFit="1" customWidth="1"/>
    <col min="9219" max="9219" width="25.42578125" style="1" customWidth="1"/>
    <col min="9220" max="9225" width="15.7109375" style="1" customWidth="1"/>
    <col min="9226" max="9226" width="23.28515625" style="1" customWidth="1"/>
    <col min="9227" max="9227" width="14.28515625" style="1" bestFit="1" customWidth="1"/>
    <col min="9228" max="9229" width="21.5703125" style="1" customWidth="1"/>
    <col min="9230" max="9472" width="9.140625" style="1"/>
    <col min="9473" max="9473" width="11.28515625" style="1" customWidth="1"/>
    <col min="9474" max="9474" width="43" style="1" bestFit="1" customWidth="1"/>
    <col min="9475" max="9475" width="25.42578125" style="1" customWidth="1"/>
    <col min="9476" max="9481" width="15.7109375" style="1" customWidth="1"/>
    <col min="9482" max="9482" width="23.28515625" style="1" customWidth="1"/>
    <col min="9483" max="9483" width="14.28515625" style="1" bestFit="1" customWidth="1"/>
    <col min="9484" max="9485" width="21.5703125" style="1" customWidth="1"/>
    <col min="9486" max="9728" width="9.140625" style="1"/>
    <col min="9729" max="9729" width="11.28515625" style="1" customWidth="1"/>
    <col min="9730" max="9730" width="43" style="1" bestFit="1" customWidth="1"/>
    <col min="9731" max="9731" width="25.42578125" style="1" customWidth="1"/>
    <col min="9732" max="9737" width="15.7109375" style="1" customWidth="1"/>
    <col min="9738" max="9738" width="23.28515625" style="1" customWidth="1"/>
    <col min="9739" max="9739" width="14.28515625" style="1" bestFit="1" customWidth="1"/>
    <col min="9740" max="9741" width="21.5703125" style="1" customWidth="1"/>
    <col min="9742" max="9984" width="9.140625" style="1"/>
    <col min="9985" max="9985" width="11.28515625" style="1" customWidth="1"/>
    <col min="9986" max="9986" width="43" style="1" bestFit="1" customWidth="1"/>
    <col min="9987" max="9987" width="25.42578125" style="1" customWidth="1"/>
    <col min="9988" max="9993" width="15.7109375" style="1" customWidth="1"/>
    <col min="9994" max="9994" width="23.28515625" style="1" customWidth="1"/>
    <col min="9995" max="9995" width="14.28515625" style="1" bestFit="1" customWidth="1"/>
    <col min="9996" max="9997" width="21.5703125" style="1" customWidth="1"/>
    <col min="9998" max="10240" width="9.140625" style="1"/>
    <col min="10241" max="10241" width="11.28515625" style="1" customWidth="1"/>
    <col min="10242" max="10242" width="43" style="1" bestFit="1" customWidth="1"/>
    <col min="10243" max="10243" width="25.42578125" style="1" customWidth="1"/>
    <col min="10244" max="10249" width="15.7109375" style="1" customWidth="1"/>
    <col min="10250" max="10250" width="23.28515625" style="1" customWidth="1"/>
    <col min="10251" max="10251" width="14.28515625" style="1" bestFit="1" customWidth="1"/>
    <col min="10252" max="10253" width="21.5703125" style="1" customWidth="1"/>
    <col min="10254" max="10496" width="9.140625" style="1"/>
    <col min="10497" max="10497" width="11.28515625" style="1" customWidth="1"/>
    <col min="10498" max="10498" width="43" style="1" bestFit="1" customWidth="1"/>
    <col min="10499" max="10499" width="25.42578125" style="1" customWidth="1"/>
    <col min="10500" max="10505" width="15.7109375" style="1" customWidth="1"/>
    <col min="10506" max="10506" width="23.28515625" style="1" customWidth="1"/>
    <col min="10507" max="10507" width="14.28515625" style="1" bestFit="1" customWidth="1"/>
    <col min="10508" max="10509" width="21.5703125" style="1" customWidth="1"/>
    <col min="10510" max="10752" width="9.140625" style="1"/>
    <col min="10753" max="10753" width="11.28515625" style="1" customWidth="1"/>
    <col min="10754" max="10754" width="43" style="1" bestFit="1" customWidth="1"/>
    <col min="10755" max="10755" width="25.42578125" style="1" customWidth="1"/>
    <col min="10756" max="10761" width="15.7109375" style="1" customWidth="1"/>
    <col min="10762" max="10762" width="23.28515625" style="1" customWidth="1"/>
    <col min="10763" max="10763" width="14.28515625" style="1" bestFit="1" customWidth="1"/>
    <col min="10764" max="10765" width="21.5703125" style="1" customWidth="1"/>
    <col min="10766" max="11008" width="9.140625" style="1"/>
    <col min="11009" max="11009" width="11.28515625" style="1" customWidth="1"/>
    <col min="11010" max="11010" width="43" style="1" bestFit="1" customWidth="1"/>
    <col min="11011" max="11011" width="25.42578125" style="1" customWidth="1"/>
    <col min="11012" max="11017" width="15.7109375" style="1" customWidth="1"/>
    <col min="11018" max="11018" width="23.28515625" style="1" customWidth="1"/>
    <col min="11019" max="11019" width="14.28515625" style="1" bestFit="1" customWidth="1"/>
    <col min="11020" max="11021" width="21.5703125" style="1" customWidth="1"/>
    <col min="11022" max="11264" width="9.140625" style="1"/>
    <col min="11265" max="11265" width="11.28515625" style="1" customWidth="1"/>
    <col min="11266" max="11266" width="43" style="1" bestFit="1" customWidth="1"/>
    <col min="11267" max="11267" width="25.42578125" style="1" customWidth="1"/>
    <col min="11268" max="11273" width="15.7109375" style="1" customWidth="1"/>
    <col min="11274" max="11274" width="23.28515625" style="1" customWidth="1"/>
    <col min="11275" max="11275" width="14.28515625" style="1" bestFit="1" customWidth="1"/>
    <col min="11276" max="11277" width="21.5703125" style="1" customWidth="1"/>
    <col min="11278" max="11520" width="9.140625" style="1"/>
    <col min="11521" max="11521" width="11.28515625" style="1" customWidth="1"/>
    <col min="11522" max="11522" width="43" style="1" bestFit="1" customWidth="1"/>
    <col min="11523" max="11523" width="25.42578125" style="1" customWidth="1"/>
    <col min="11524" max="11529" width="15.7109375" style="1" customWidth="1"/>
    <col min="11530" max="11530" width="23.28515625" style="1" customWidth="1"/>
    <col min="11531" max="11531" width="14.28515625" style="1" bestFit="1" customWidth="1"/>
    <col min="11532" max="11533" width="21.5703125" style="1" customWidth="1"/>
    <col min="11534" max="11776" width="9.140625" style="1"/>
    <col min="11777" max="11777" width="11.28515625" style="1" customWidth="1"/>
    <col min="11778" max="11778" width="43" style="1" bestFit="1" customWidth="1"/>
    <col min="11779" max="11779" width="25.42578125" style="1" customWidth="1"/>
    <col min="11780" max="11785" width="15.7109375" style="1" customWidth="1"/>
    <col min="11786" max="11786" width="23.28515625" style="1" customWidth="1"/>
    <col min="11787" max="11787" width="14.28515625" style="1" bestFit="1" customWidth="1"/>
    <col min="11788" max="11789" width="21.5703125" style="1" customWidth="1"/>
    <col min="11790" max="12032" width="9.140625" style="1"/>
    <col min="12033" max="12033" width="11.28515625" style="1" customWidth="1"/>
    <col min="12034" max="12034" width="43" style="1" bestFit="1" customWidth="1"/>
    <col min="12035" max="12035" width="25.42578125" style="1" customWidth="1"/>
    <col min="12036" max="12041" width="15.7109375" style="1" customWidth="1"/>
    <col min="12042" max="12042" width="23.28515625" style="1" customWidth="1"/>
    <col min="12043" max="12043" width="14.28515625" style="1" bestFit="1" customWidth="1"/>
    <col min="12044" max="12045" width="21.5703125" style="1" customWidth="1"/>
    <col min="12046" max="12288" width="9.140625" style="1"/>
    <col min="12289" max="12289" width="11.28515625" style="1" customWidth="1"/>
    <col min="12290" max="12290" width="43" style="1" bestFit="1" customWidth="1"/>
    <col min="12291" max="12291" width="25.42578125" style="1" customWidth="1"/>
    <col min="12292" max="12297" width="15.7109375" style="1" customWidth="1"/>
    <col min="12298" max="12298" width="23.28515625" style="1" customWidth="1"/>
    <col min="12299" max="12299" width="14.28515625" style="1" bestFit="1" customWidth="1"/>
    <col min="12300" max="12301" width="21.5703125" style="1" customWidth="1"/>
    <col min="12302" max="12544" width="9.140625" style="1"/>
    <col min="12545" max="12545" width="11.28515625" style="1" customWidth="1"/>
    <col min="12546" max="12546" width="43" style="1" bestFit="1" customWidth="1"/>
    <col min="12547" max="12547" width="25.42578125" style="1" customWidth="1"/>
    <col min="12548" max="12553" width="15.7109375" style="1" customWidth="1"/>
    <col min="12554" max="12554" width="23.28515625" style="1" customWidth="1"/>
    <col min="12555" max="12555" width="14.28515625" style="1" bestFit="1" customWidth="1"/>
    <col min="12556" max="12557" width="21.5703125" style="1" customWidth="1"/>
    <col min="12558" max="12800" width="9.140625" style="1"/>
    <col min="12801" max="12801" width="11.28515625" style="1" customWidth="1"/>
    <col min="12802" max="12802" width="43" style="1" bestFit="1" customWidth="1"/>
    <col min="12803" max="12803" width="25.42578125" style="1" customWidth="1"/>
    <col min="12804" max="12809" width="15.7109375" style="1" customWidth="1"/>
    <col min="12810" max="12810" width="23.28515625" style="1" customWidth="1"/>
    <col min="12811" max="12811" width="14.28515625" style="1" bestFit="1" customWidth="1"/>
    <col min="12812" max="12813" width="21.5703125" style="1" customWidth="1"/>
    <col min="12814" max="13056" width="9.140625" style="1"/>
    <col min="13057" max="13057" width="11.28515625" style="1" customWidth="1"/>
    <col min="13058" max="13058" width="43" style="1" bestFit="1" customWidth="1"/>
    <col min="13059" max="13059" width="25.42578125" style="1" customWidth="1"/>
    <col min="13060" max="13065" width="15.7109375" style="1" customWidth="1"/>
    <col min="13066" max="13066" width="23.28515625" style="1" customWidth="1"/>
    <col min="13067" max="13067" width="14.28515625" style="1" bestFit="1" customWidth="1"/>
    <col min="13068" max="13069" width="21.5703125" style="1" customWidth="1"/>
    <col min="13070" max="13312" width="9.140625" style="1"/>
    <col min="13313" max="13313" width="11.28515625" style="1" customWidth="1"/>
    <col min="13314" max="13314" width="43" style="1" bestFit="1" customWidth="1"/>
    <col min="13315" max="13315" width="25.42578125" style="1" customWidth="1"/>
    <col min="13316" max="13321" width="15.7109375" style="1" customWidth="1"/>
    <col min="13322" max="13322" width="23.28515625" style="1" customWidth="1"/>
    <col min="13323" max="13323" width="14.28515625" style="1" bestFit="1" customWidth="1"/>
    <col min="13324" max="13325" width="21.5703125" style="1" customWidth="1"/>
    <col min="13326" max="13568" width="9.140625" style="1"/>
    <col min="13569" max="13569" width="11.28515625" style="1" customWidth="1"/>
    <col min="13570" max="13570" width="43" style="1" bestFit="1" customWidth="1"/>
    <col min="13571" max="13571" width="25.42578125" style="1" customWidth="1"/>
    <col min="13572" max="13577" width="15.7109375" style="1" customWidth="1"/>
    <col min="13578" max="13578" width="23.28515625" style="1" customWidth="1"/>
    <col min="13579" max="13579" width="14.28515625" style="1" bestFit="1" customWidth="1"/>
    <col min="13580" max="13581" width="21.5703125" style="1" customWidth="1"/>
    <col min="13582" max="13824" width="9.140625" style="1"/>
    <col min="13825" max="13825" width="11.28515625" style="1" customWidth="1"/>
    <col min="13826" max="13826" width="43" style="1" bestFit="1" customWidth="1"/>
    <col min="13827" max="13827" width="25.42578125" style="1" customWidth="1"/>
    <col min="13828" max="13833" width="15.7109375" style="1" customWidth="1"/>
    <col min="13834" max="13834" width="23.28515625" style="1" customWidth="1"/>
    <col min="13835" max="13835" width="14.28515625" style="1" bestFit="1" customWidth="1"/>
    <col min="13836" max="13837" width="21.5703125" style="1" customWidth="1"/>
    <col min="13838" max="14080" width="9.140625" style="1"/>
    <col min="14081" max="14081" width="11.28515625" style="1" customWidth="1"/>
    <col min="14082" max="14082" width="43" style="1" bestFit="1" customWidth="1"/>
    <col min="14083" max="14083" width="25.42578125" style="1" customWidth="1"/>
    <col min="14084" max="14089" width="15.7109375" style="1" customWidth="1"/>
    <col min="14090" max="14090" width="23.28515625" style="1" customWidth="1"/>
    <col min="14091" max="14091" width="14.28515625" style="1" bestFit="1" customWidth="1"/>
    <col min="14092" max="14093" width="21.5703125" style="1" customWidth="1"/>
    <col min="14094" max="14336" width="9.140625" style="1"/>
    <col min="14337" max="14337" width="11.28515625" style="1" customWidth="1"/>
    <col min="14338" max="14338" width="43" style="1" bestFit="1" customWidth="1"/>
    <col min="14339" max="14339" width="25.42578125" style="1" customWidth="1"/>
    <col min="14340" max="14345" width="15.7109375" style="1" customWidth="1"/>
    <col min="14346" max="14346" width="23.28515625" style="1" customWidth="1"/>
    <col min="14347" max="14347" width="14.28515625" style="1" bestFit="1" customWidth="1"/>
    <col min="14348" max="14349" width="21.5703125" style="1" customWidth="1"/>
    <col min="14350" max="14592" width="9.140625" style="1"/>
    <col min="14593" max="14593" width="11.28515625" style="1" customWidth="1"/>
    <col min="14594" max="14594" width="43" style="1" bestFit="1" customWidth="1"/>
    <col min="14595" max="14595" width="25.42578125" style="1" customWidth="1"/>
    <col min="14596" max="14601" width="15.7109375" style="1" customWidth="1"/>
    <col min="14602" max="14602" width="23.28515625" style="1" customWidth="1"/>
    <col min="14603" max="14603" width="14.28515625" style="1" bestFit="1" customWidth="1"/>
    <col min="14604" max="14605" width="21.5703125" style="1" customWidth="1"/>
    <col min="14606" max="14848" width="9.140625" style="1"/>
    <col min="14849" max="14849" width="11.28515625" style="1" customWidth="1"/>
    <col min="14850" max="14850" width="43" style="1" bestFit="1" customWidth="1"/>
    <col min="14851" max="14851" width="25.42578125" style="1" customWidth="1"/>
    <col min="14852" max="14857" width="15.7109375" style="1" customWidth="1"/>
    <col min="14858" max="14858" width="23.28515625" style="1" customWidth="1"/>
    <col min="14859" max="14859" width="14.28515625" style="1" bestFit="1" customWidth="1"/>
    <col min="14860" max="14861" width="21.5703125" style="1" customWidth="1"/>
    <col min="14862" max="15104" width="9.140625" style="1"/>
    <col min="15105" max="15105" width="11.28515625" style="1" customWidth="1"/>
    <col min="15106" max="15106" width="43" style="1" bestFit="1" customWidth="1"/>
    <col min="15107" max="15107" width="25.42578125" style="1" customWidth="1"/>
    <col min="15108" max="15113" width="15.7109375" style="1" customWidth="1"/>
    <col min="15114" max="15114" width="23.28515625" style="1" customWidth="1"/>
    <col min="15115" max="15115" width="14.28515625" style="1" bestFit="1" customWidth="1"/>
    <col min="15116" max="15117" width="21.5703125" style="1" customWidth="1"/>
    <col min="15118" max="15360" width="9.140625" style="1"/>
    <col min="15361" max="15361" width="11.28515625" style="1" customWidth="1"/>
    <col min="15362" max="15362" width="43" style="1" bestFit="1" customWidth="1"/>
    <col min="15363" max="15363" width="25.42578125" style="1" customWidth="1"/>
    <col min="15364" max="15369" width="15.7109375" style="1" customWidth="1"/>
    <col min="15370" max="15370" width="23.28515625" style="1" customWidth="1"/>
    <col min="15371" max="15371" width="14.28515625" style="1" bestFit="1" customWidth="1"/>
    <col min="15372" max="15373" width="21.5703125" style="1" customWidth="1"/>
    <col min="15374" max="15616" width="9.140625" style="1"/>
    <col min="15617" max="15617" width="11.28515625" style="1" customWidth="1"/>
    <col min="15618" max="15618" width="43" style="1" bestFit="1" customWidth="1"/>
    <col min="15619" max="15619" width="25.42578125" style="1" customWidth="1"/>
    <col min="15620" max="15625" width="15.7109375" style="1" customWidth="1"/>
    <col min="15626" max="15626" width="23.28515625" style="1" customWidth="1"/>
    <col min="15627" max="15627" width="14.28515625" style="1" bestFit="1" customWidth="1"/>
    <col min="15628" max="15629" width="21.5703125" style="1" customWidth="1"/>
    <col min="15630" max="15872" width="9.140625" style="1"/>
    <col min="15873" max="15873" width="11.28515625" style="1" customWidth="1"/>
    <col min="15874" max="15874" width="43" style="1" bestFit="1" customWidth="1"/>
    <col min="15875" max="15875" width="25.42578125" style="1" customWidth="1"/>
    <col min="15876" max="15881" width="15.7109375" style="1" customWidth="1"/>
    <col min="15882" max="15882" width="23.28515625" style="1" customWidth="1"/>
    <col min="15883" max="15883" width="14.28515625" style="1" bestFit="1" customWidth="1"/>
    <col min="15884" max="15885" width="21.5703125" style="1" customWidth="1"/>
    <col min="15886" max="16128" width="9.140625" style="1"/>
    <col min="16129" max="16129" width="11.28515625" style="1" customWidth="1"/>
    <col min="16130" max="16130" width="43" style="1" bestFit="1" customWidth="1"/>
    <col min="16131" max="16131" width="25.42578125" style="1" customWidth="1"/>
    <col min="16132" max="16137" width="15.7109375" style="1" customWidth="1"/>
    <col min="16138" max="16138" width="23.28515625" style="1" customWidth="1"/>
    <col min="16139" max="16139" width="14.28515625" style="1" bestFit="1" customWidth="1"/>
    <col min="16140" max="16141" width="21.5703125" style="1" customWidth="1"/>
    <col min="16142" max="16384" width="9.140625" style="1"/>
  </cols>
  <sheetData>
    <row r="1" spans="1:16141" ht="30" customHeight="1" x14ac:dyDescent="0.35">
      <c r="A1" s="322" t="s">
        <v>50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</row>
    <row r="2" spans="1:16141" ht="30" customHeight="1" x14ac:dyDescent="0.35">
      <c r="A2" s="323" t="s">
        <v>131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</row>
    <row r="3" spans="1:16141" ht="30" customHeight="1" x14ac:dyDescent="0.35">
      <c r="A3" s="323" t="s">
        <v>51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</row>
    <row r="4" spans="1:16141" ht="30" customHeight="1" x14ac:dyDescent="0.35">
      <c r="A4" s="323" t="s">
        <v>97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</row>
    <row r="5" spans="1:16141" ht="30" customHeight="1" x14ac:dyDescent="0.35">
      <c r="A5" s="324" t="s">
        <v>132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</row>
    <row r="6" spans="1:16141" ht="30" customHeight="1" x14ac:dyDescent="0.35">
      <c r="A6" s="2"/>
      <c r="B6" s="3"/>
      <c r="C6" s="4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6141" ht="30" customHeight="1" x14ac:dyDescent="0.35">
      <c r="A7" s="2"/>
      <c r="B7" s="3"/>
      <c r="C7" s="4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6141" ht="15.75" customHeight="1" thickBot="1" x14ac:dyDescent="0.4"/>
    <row r="9" spans="1:16141" ht="19.5" customHeight="1" thickBot="1" x14ac:dyDescent="0.4">
      <c r="A9" s="325" t="s">
        <v>52</v>
      </c>
      <c r="B9" s="328" t="s">
        <v>53</v>
      </c>
      <c r="C9" s="331" t="s">
        <v>54</v>
      </c>
      <c r="D9" s="334" t="s">
        <v>55</v>
      </c>
      <c r="E9" s="335"/>
      <c r="F9" s="335"/>
      <c r="G9" s="335"/>
      <c r="H9" s="335"/>
      <c r="I9" s="335"/>
      <c r="J9" s="335"/>
      <c r="K9" s="336" t="s">
        <v>56</v>
      </c>
      <c r="L9" s="313" t="s">
        <v>0</v>
      </c>
      <c r="M9" s="316" t="s">
        <v>133</v>
      </c>
    </row>
    <row r="10" spans="1:16141" ht="21.75" customHeight="1" thickBot="1" x14ac:dyDescent="0.4">
      <c r="A10" s="326"/>
      <c r="B10" s="329"/>
      <c r="C10" s="332"/>
      <c r="D10" s="8" t="s">
        <v>57</v>
      </c>
      <c r="E10" s="8" t="s">
        <v>58</v>
      </c>
      <c r="F10" s="8" t="s">
        <v>7</v>
      </c>
      <c r="G10" s="8" t="s">
        <v>57</v>
      </c>
      <c r="H10" s="8" t="s">
        <v>58</v>
      </c>
      <c r="I10" s="8" t="s">
        <v>7</v>
      </c>
      <c r="J10" s="8" t="s">
        <v>57</v>
      </c>
      <c r="K10" s="337"/>
      <c r="L10" s="314"/>
      <c r="M10" s="317"/>
    </row>
    <row r="11" spans="1:16141" s="80" customFormat="1" ht="69.75" customHeight="1" x14ac:dyDescent="0.35">
      <c r="A11" s="327"/>
      <c r="B11" s="330"/>
      <c r="C11" s="333"/>
      <c r="D11" s="9" t="s">
        <v>95</v>
      </c>
      <c r="E11" s="10" t="s">
        <v>108</v>
      </c>
      <c r="F11" s="11" t="s">
        <v>109</v>
      </c>
      <c r="G11" s="9" t="s">
        <v>110</v>
      </c>
      <c r="H11" s="81" t="s">
        <v>134</v>
      </c>
      <c r="I11" s="82" t="s">
        <v>135</v>
      </c>
      <c r="J11" s="83" t="s">
        <v>136</v>
      </c>
      <c r="K11" s="338"/>
      <c r="L11" s="315"/>
      <c r="M11" s="318"/>
      <c r="N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</row>
    <row r="12" spans="1:16141" s="80" customFormat="1" ht="59.25" x14ac:dyDescent="0.35">
      <c r="A12" s="397" t="s">
        <v>137</v>
      </c>
      <c r="B12" s="398"/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9"/>
      <c r="N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</row>
    <row r="13" spans="1:16141" s="80" customFormat="1" ht="30" customHeight="1" x14ac:dyDescent="0.35">
      <c r="A13" s="84">
        <v>1</v>
      </c>
      <c r="B13" s="77" t="s">
        <v>59</v>
      </c>
      <c r="C13" s="85" t="s">
        <v>20</v>
      </c>
      <c r="D13" s="72">
        <v>93.33</v>
      </c>
      <c r="E13" s="72">
        <v>96.67</v>
      </c>
      <c r="F13" s="72">
        <v>86.67</v>
      </c>
      <c r="G13" s="72">
        <v>91.33</v>
      </c>
      <c r="H13" s="72"/>
      <c r="I13" s="72"/>
      <c r="J13" s="72">
        <v>95</v>
      </c>
      <c r="K13" s="15">
        <f>SUM(D13:J13)-F13</f>
        <v>376.33</v>
      </c>
      <c r="L13" s="68" t="s">
        <v>60</v>
      </c>
      <c r="M13" s="86">
        <f t="shared" ref="M13:M45" si="0">AVERAGE(D13,E13,F13,G13,J13)</f>
        <v>92.6</v>
      </c>
      <c r="N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</row>
    <row r="14" spans="1:16141" s="80" customFormat="1" ht="30" customHeight="1" x14ac:dyDescent="0.35">
      <c r="A14" s="69">
        <v>2</v>
      </c>
      <c r="B14" s="13" t="s">
        <v>61</v>
      </c>
      <c r="C14" s="14" t="s">
        <v>18</v>
      </c>
      <c r="D14" s="72">
        <v>89.33</v>
      </c>
      <c r="E14" s="72">
        <v>89.33</v>
      </c>
      <c r="F14" s="72">
        <v>86.67</v>
      </c>
      <c r="G14" s="72">
        <v>94</v>
      </c>
      <c r="H14" s="72"/>
      <c r="I14" s="72"/>
      <c r="J14" s="72">
        <v>91</v>
      </c>
      <c r="K14" s="15">
        <f>SUM(D14:J14)-F14</f>
        <v>363.65999999999997</v>
      </c>
      <c r="L14" s="68" t="s">
        <v>60</v>
      </c>
      <c r="M14" s="86">
        <f t="shared" si="0"/>
        <v>90.066000000000003</v>
      </c>
      <c r="N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</row>
    <row r="15" spans="1:16141" s="80" customFormat="1" ht="30" customHeight="1" x14ac:dyDescent="0.35">
      <c r="A15" s="69">
        <v>3</v>
      </c>
      <c r="B15" s="17" t="s">
        <v>71</v>
      </c>
      <c r="C15" s="18" t="s">
        <v>7</v>
      </c>
      <c r="D15" s="72"/>
      <c r="E15" s="72">
        <v>94</v>
      </c>
      <c r="F15" s="72">
        <v>90</v>
      </c>
      <c r="G15" s="72">
        <v>86.67</v>
      </c>
      <c r="H15" s="72"/>
      <c r="I15" s="72"/>
      <c r="J15" s="72">
        <v>83</v>
      </c>
      <c r="K15" s="15">
        <f>SUM(D15:J15)</f>
        <v>353.67</v>
      </c>
      <c r="L15" s="68" t="s">
        <v>60</v>
      </c>
      <c r="M15" s="86">
        <f t="shared" si="0"/>
        <v>88.417500000000004</v>
      </c>
      <c r="N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</row>
    <row r="16" spans="1:16141" s="80" customFormat="1" ht="30" customHeight="1" x14ac:dyDescent="0.35">
      <c r="A16" s="69">
        <v>4</v>
      </c>
      <c r="B16" s="17" t="s">
        <v>23</v>
      </c>
      <c r="C16" s="18" t="s">
        <v>18</v>
      </c>
      <c r="D16" s="72">
        <v>88.67</v>
      </c>
      <c r="E16" s="72">
        <v>90.67</v>
      </c>
      <c r="F16" s="72">
        <v>81.33</v>
      </c>
      <c r="G16" s="72">
        <v>85.33</v>
      </c>
      <c r="H16" s="72"/>
      <c r="I16" s="72"/>
      <c r="J16" s="72">
        <v>94</v>
      </c>
      <c r="K16" s="15">
        <f>SUM(D16:J16)-F16</f>
        <v>358.67</v>
      </c>
      <c r="L16" s="68" t="s">
        <v>60</v>
      </c>
      <c r="M16" s="86">
        <f t="shared" si="0"/>
        <v>88</v>
      </c>
      <c r="N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</row>
    <row r="17" spans="1:13" ht="30" customHeight="1" x14ac:dyDescent="0.35">
      <c r="A17" s="69">
        <v>5</v>
      </c>
      <c r="B17" s="20" t="s">
        <v>67</v>
      </c>
      <c r="C17" s="18" t="s">
        <v>18</v>
      </c>
      <c r="D17" s="72">
        <v>89.33</v>
      </c>
      <c r="E17" s="72">
        <v>88</v>
      </c>
      <c r="F17" s="72">
        <v>80.67</v>
      </c>
      <c r="G17" s="72">
        <v>88.67</v>
      </c>
      <c r="H17" s="72"/>
      <c r="I17" s="72"/>
      <c r="J17" s="72"/>
      <c r="K17" s="15">
        <f>SUM(D17:J17)</f>
        <v>346.67</v>
      </c>
      <c r="L17" s="68" t="s">
        <v>60</v>
      </c>
      <c r="M17" s="86">
        <f t="shared" si="0"/>
        <v>86.667500000000004</v>
      </c>
    </row>
    <row r="18" spans="1:13" ht="30" customHeight="1" x14ac:dyDescent="0.35">
      <c r="A18" s="69">
        <v>6</v>
      </c>
      <c r="B18" s="13" t="s">
        <v>14</v>
      </c>
      <c r="C18" s="14" t="s">
        <v>7</v>
      </c>
      <c r="D18" s="72">
        <v>85.33</v>
      </c>
      <c r="E18" s="72">
        <v>84.67</v>
      </c>
      <c r="F18" s="72">
        <v>84</v>
      </c>
      <c r="G18" s="72">
        <v>86.67</v>
      </c>
      <c r="H18" s="72"/>
      <c r="I18" s="72"/>
      <c r="J18" s="72">
        <v>89</v>
      </c>
      <c r="K18" s="15">
        <f>SUM(D18:J18)-F18</f>
        <v>345.67</v>
      </c>
      <c r="L18" s="19" t="s">
        <v>60</v>
      </c>
      <c r="M18" s="86">
        <f t="shared" si="0"/>
        <v>85.933999999999997</v>
      </c>
    </row>
    <row r="19" spans="1:13" ht="30" customHeight="1" x14ac:dyDescent="0.35">
      <c r="A19" s="69">
        <v>7</v>
      </c>
      <c r="B19" s="17" t="s">
        <v>68</v>
      </c>
      <c r="C19" s="18" t="s">
        <v>12</v>
      </c>
      <c r="D19" s="72">
        <v>88</v>
      </c>
      <c r="E19" s="72"/>
      <c r="F19" s="72"/>
      <c r="G19" s="72">
        <v>82.67</v>
      </c>
      <c r="H19" s="72"/>
      <c r="I19" s="72"/>
      <c r="J19" s="72">
        <v>86</v>
      </c>
      <c r="K19" s="15">
        <f>SUM(D19:J19)</f>
        <v>256.67</v>
      </c>
      <c r="L19" s="19" t="s">
        <v>60</v>
      </c>
      <c r="M19" s="86">
        <f t="shared" si="0"/>
        <v>85.556666666666672</v>
      </c>
    </row>
    <row r="20" spans="1:13" ht="30" customHeight="1" x14ac:dyDescent="0.35">
      <c r="A20" s="69">
        <v>8</v>
      </c>
      <c r="B20" s="17" t="s">
        <v>65</v>
      </c>
      <c r="C20" s="18" t="s">
        <v>8</v>
      </c>
      <c r="D20" s="72">
        <v>82.67</v>
      </c>
      <c r="E20" s="72">
        <v>83.33</v>
      </c>
      <c r="F20" s="72"/>
      <c r="G20" s="72">
        <v>88.67</v>
      </c>
      <c r="H20" s="72"/>
      <c r="I20" s="72"/>
      <c r="J20" s="72">
        <v>85</v>
      </c>
      <c r="K20" s="15">
        <f>SUM(D20:J20)</f>
        <v>339.67</v>
      </c>
      <c r="L20" s="19" t="s">
        <v>66</v>
      </c>
      <c r="M20" s="86">
        <f t="shared" si="0"/>
        <v>84.917500000000004</v>
      </c>
    </row>
    <row r="21" spans="1:13" ht="30" customHeight="1" x14ac:dyDescent="0.35">
      <c r="A21" s="69">
        <v>9</v>
      </c>
      <c r="B21" s="87" t="s">
        <v>39</v>
      </c>
      <c r="C21" s="88" t="s">
        <v>40</v>
      </c>
      <c r="D21" s="72"/>
      <c r="E21" s="72">
        <v>88.67</v>
      </c>
      <c r="F21" s="72">
        <v>82</v>
      </c>
      <c r="G21" s="72">
        <v>86</v>
      </c>
      <c r="H21" s="72"/>
      <c r="I21" s="72"/>
      <c r="J21" s="72">
        <v>82</v>
      </c>
      <c r="K21" s="15">
        <f>SUM(D21:J21)</f>
        <v>338.67</v>
      </c>
      <c r="L21" s="19" t="s">
        <v>63</v>
      </c>
      <c r="M21" s="86">
        <f t="shared" si="0"/>
        <v>84.667500000000004</v>
      </c>
    </row>
    <row r="22" spans="1:13" ht="30" customHeight="1" x14ac:dyDescent="0.35">
      <c r="A22" s="69">
        <v>10</v>
      </c>
      <c r="B22" s="17" t="s">
        <v>99</v>
      </c>
      <c r="C22" s="18" t="s">
        <v>30</v>
      </c>
      <c r="D22" s="72">
        <v>76.67</v>
      </c>
      <c r="E22" s="72">
        <v>86</v>
      </c>
      <c r="F22" s="72">
        <v>80.67</v>
      </c>
      <c r="G22" s="72">
        <v>87.33</v>
      </c>
      <c r="H22" s="72"/>
      <c r="I22" s="72"/>
      <c r="J22" s="72">
        <v>88</v>
      </c>
      <c r="K22" s="15">
        <f>SUM(D22:J22)-D22</f>
        <v>342</v>
      </c>
      <c r="L22" s="19" t="s">
        <v>63</v>
      </c>
      <c r="M22" s="86">
        <f t="shared" si="0"/>
        <v>83.734000000000009</v>
      </c>
    </row>
    <row r="23" spans="1:13" ht="30" customHeight="1" x14ac:dyDescent="0.35">
      <c r="A23" s="69">
        <v>11</v>
      </c>
      <c r="B23" s="79" t="s">
        <v>35</v>
      </c>
      <c r="C23" s="18" t="s">
        <v>33</v>
      </c>
      <c r="D23" s="72"/>
      <c r="E23" s="72">
        <v>81.33</v>
      </c>
      <c r="F23" s="72"/>
      <c r="G23" s="72"/>
      <c r="H23" s="72"/>
      <c r="I23" s="72"/>
      <c r="J23" s="72"/>
      <c r="K23" s="15">
        <f t="shared" ref="K23:K32" si="1">SUM(D23:J23)</f>
        <v>81.33</v>
      </c>
      <c r="L23" s="19" t="s">
        <v>63</v>
      </c>
      <c r="M23" s="86">
        <f t="shared" si="0"/>
        <v>81.33</v>
      </c>
    </row>
    <row r="24" spans="1:13" ht="30" customHeight="1" x14ac:dyDescent="0.35">
      <c r="A24" s="69">
        <v>12</v>
      </c>
      <c r="B24" s="13" t="s">
        <v>64</v>
      </c>
      <c r="C24" s="14" t="s">
        <v>5</v>
      </c>
      <c r="D24" s="72">
        <v>79.33</v>
      </c>
      <c r="E24" s="72"/>
      <c r="F24" s="72">
        <v>77.33</v>
      </c>
      <c r="G24" s="72">
        <v>86.67</v>
      </c>
      <c r="H24" s="72"/>
      <c r="I24" s="72"/>
      <c r="J24" s="72">
        <v>81</v>
      </c>
      <c r="K24" s="15">
        <f t="shared" si="1"/>
        <v>324.33</v>
      </c>
      <c r="L24" s="19" t="s">
        <v>60</v>
      </c>
      <c r="M24" s="86">
        <f t="shared" si="0"/>
        <v>81.082499999999996</v>
      </c>
    </row>
    <row r="25" spans="1:13" ht="30" customHeight="1" x14ac:dyDescent="0.35">
      <c r="A25" s="69">
        <v>13</v>
      </c>
      <c r="B25" s="29" t="s">
        <v>42</v>
      </c>
      <c r="C25" s="89" t="s">
        <v>30</v>
      </c>
      <c r="D25" s="72"/>
      <c r="E25" s="72">
        <v>80.67</v>
      </c>
      <c r="F25" s="72">
        <v>76</v>
      </c>
      <c r="G25" s="72">
        <v>82</v>
      </c>
      <c r="H25" s="72"/>
      <c r="I25" s="72"/>
      <c r="J25" s="72">
        <v>84</v>
      </c>
      <c r="K25" s="15">
        <f t="shared" si="1"/>
        <v>322.67</v>
      </c>
      <c r="L25" s="19" t="s">
        <v>60</v>
      </c>
      <c r="M25" s="86">
        <f t="shared" si="0"/>
        <v>80.667500000000004</v>
      </c>
    </row>
    <row r="26" spans="1:13" ht="30" customHeight="1" x14ac:dyDescent="0.35">
      <c r="A26" s="69">
        <v>14</v>
      </c>
      <c r="B26" s="17" t="s">
        <v>37</v>
      </c>
      <c r="C26" s="18" t="s">
        <v>10</v>
      </c>
      <c r="D26" s="72">
        <v>80.67</v>
      </c>
      <c r="E26" s="72">
        <v>88</v>
      </c>
      <c r="F26" s="72">
        <v>73.33</v>
      </c>
      <c r="G26" s="72"/>
      <c r="H26" s="72"/>
      <c r="I26" s="72"/>
      <c r="J26" s="72"/>
      <c r="K26" s="15">
        <f t="shared" si="1"/>
        <v>242</v>
      </c>
      <c r="L26" s="19" t="s">
        <v>60</v>
      </c>
      <c r="M26" s="86">
        <f t="shared" si="0"/>
        <v>80.666666666666671</v>
      </c>
    </row>
    <row r="27" spans="1:13" ht="30" customHeight="1" x14ac:dyDescent="0.35">
      <c r="A27" s="69">
        <v>15</v>
      </c>
      <c r="B27" s="87" t="s">
        <v>24</v>
      </c>
      <c r="C27" s="88" t="s">
        <v>3</v>
      </c>
      <c r="D27" s="72"/>
      <c r="E27" s="72">
        <v>78.67</v>
      </c>
      <c r="F27" s="72">
        <v>77.33</v>
      </c>
      <c r="G27" s="72">
        <v>83.33</v>
      </c>
      <c r="H27" s="72"/>
      <c r="I27" s="72"/>
      <c r="J27" s="72"/>
      <c r="K27" s="15">
        <f t="shared" si="1"/>
        <v>239.32999999999998</v>
      </c>
      <c r="L27" s="19" t="s">
        <v>84</v>
      </c>
      <c r="M27" s="86">
        <f t="shared" si="0"/>
        <v>79.776666666666657</v>
      </c>
    </row>
    <row r="28" spans="1:13" ht="30" customHeight="1" x14ac:dyDescent="0.35">
      <c r="A28" s="69">
        <v>16</v>
      </c>
      <c r="B28" s="13" t="s">
        <v>102</v>
      </c>
      <c r="C28" s="14" t="s">
        <v>9</v>
      </c>
      <c r="D28" s="72">
        <v>82.67</v>
      </c>
      <c r="E28" s="72">
        <v>77.33</v>
      </c>
      <c r="F28" s="72"/>
      <c r="G28" s="72">
        <v>79.33</v>
      </c>
      <c r="H28" s="72"/>
      <c r="I28" s="72"/>
      <c r="J28" s="72"/>
      <c r="K28" s="15">
        <f t="shared" si="1"/>
        <v>239.32999999999998</v>
      </c>
      <c r="L28" s="19" t="s">
        <v>63</v>
      </c>
      <c r="M28" s="86">
        <f t="shared" si="0"/>
        <v>79.776666666666657</v>
      </c>
    </row>
    <row r="29" spans="1:13" ht="30" customHeight="1" x14ac:dyDescent="0.35">
      <c r="A29" s="69">
        <v>17</v>
      </c>
      <c r="B29" s="87" t="s">
        <v>72</v>
      </c>
      <c r="C29" s="88" t="s">
        <v>6</v>
      </c>
      <c r="D29" s="72">
        <v>74.67</v>
      </c>
      <c r="E29" s="72">
        <v>82.67</v>
      </c>
      <c r="F29" s="72">
        <v>73.33</v>
      </c>
      <c r="G29" s="72"/>
      <c r="H29" s="72"/>
      <c r="I29" s="72"/>
      <c r="J29" s="72">
        <v>87</v>
      </c>
      <c r="K29" s="15">
        <f t="shared" si="1"/>
        <v>317.67</v>
      </c>
      <c r="L29" s="19" t="s">
        <v>63</v>
      </c>
      <c r="M29" s="86">
        <f t="shared" si="0"/>
        <v>79.417500000000004</v>
      </c>
    </row>
    <row r="30" spans="1:13" ht="30" customHeight="1" x14ac:dyDescent="0.35">
      <c r="A30" s="69">
        <v>18</v>
      </c>
      <c r="B30" s="13" t="s">
        <v>19</v>
      </c>
      <c r="C30" s="14" t="s">
        <v>3</v>
      </c>
      <c r="D30" s="72">
        <v>74.67</v>
      </c>
      <c r="E30" s="72">
        <v>86.67</v>
      </c>
      <c r="F30" s="72">
        <v>74.67</v>
      </c>
      <c r="G30" s="72"/>
      <c r="H30" s="72"/>
      <c r="I30" s="72"/>
      <c r="J30" s="72"/>
      <c r="K30" s="15">
        <f t="shared" si="1"/>
        <v>236.01</v>
      </c>
      <c r="L30" s="19" t="s">
        <v>60</v>
      </c>
      <c r="M30" s="86">
        <f t="shared" si="0"/>
        <v>78.67</v>
      </c>
    </row>
    <row r="31" spans="1:13" ht="30" customHeight="1" x14ac:dyDescent="0.35">
      <c r="A31" s="69">
        <v>19</v>
      </c>
      <c r="B31" s="17" t="s">
        <v>111</v>
      </c>
      <c r="C31" s="18" t="s">
        <v>5</v>
      </c>
      <c r="D31" s="72">
        <v>78.67</v>
      </c>
      <c r="E31" s="72"/>
      <c r="F31" s="72"/>
      <c r="G31" s="72"/>
      <c r="H31" s="72"/>
      <c r="I31" s="72"/>
      <c r="J31" s="72"/>
      <c r="K31" s="15">
        <f t="shared" si="1"/>
        <v>78.67</v>
      </c>
      <c r="L31" s="19" t="s">
        <v>60</v>
      </c>
      <c r="M31" s="86">
        <f t="shared" si="0"/>
        <v>78.67</v>
      </c>
    </row>
    <row r="32" spans="1:13" ht="30" customHeight="1" x14ac:dyDescent="0.35">
      <c r="A32" s="69">
        <v>20</v>
      </c>
      <c r="B32" s="17" t="s">
        <v>74</v>
      </c>
      <c r="C32" s="18" t="s">
        <v>12</v>
      </c>
      <c r="D32" s="72">
        <v>80</v>
      </c>
      <c r="E32" s="72"/>
      <c r="F32" s="72"/>
      <c r="G32" s="72"/>
      <c r="H32" s="72"/>
      <c r="I32" s="72"/>
      <c r="J32" s="72">
        <v>77</v>
      </c>
      <c r="K32" s="15">
        <f t="shared" si="1"/>
        <v>157</v>
      </c>
      <c r="L32" s="19" t="s">
        <v>63</v>
      </c>
      <c r="M32" s="86">
        <f t="shared" si="0"/>
        <v>78.5</v>
      </c>
    </row>
    <row r="33" spans="1:13" ht="30" customHeight="1" x14ac:dyDescent="0.35">
      <c r="A33" s="69">
        <v>21</v>
      </c>
      <c r="B33" s="31" t="s">
        <v>17</v>
      </c>
      <c r="C33" s="71" t="s">
        <v>6</v>
      </c>
      <c r="D33" s="72">
        <v>81.33</v>
      </c>
      <c r="E33" s="72">
        <v>73.33</v>
      </c>
      <c r="F33" s="72">
        <v>71.33</v>
      </c>
      <c r="G33" s="72">
        <v>78.67</v>
      </c>
      <c r="H33" s="72"/>
      <c r="I33" s="72"/>
      <c r="J33" s="72">
        <v>87</v>
      </c>
      <c r="K33" s="15">
        <f>SUM(D33:J33)-F33</f>
        <v>320.33000000000004</v>
      </c>
      <c r="L33" s="19" t="s">
        <v>60</v>
      </c>
      <c r="M33" s="86">
        <f t="shared" si="0"/>
        <v>78.332000000000008</v>
      </c>
    </row>
    <row r="34" spans="1:13" ht="30" customHeight="1" x14ac:dyDescent="0.35">
      <c r="A34" s="69">
        <v>22</v>
      </c>
      <c r="B34" s="90" t="s">
        <v>107</v>
      </c>
      <c r="C34" s="89" t="s">
        <v>16</v>
      </c>
      <c r="D34" s="72"/>
      <c r="E34" s="72"/>
      <c r="F34" s="72"/>
      <c r="G34" s="72">
        <v>78</v>
      </c>
      <c r="H34" s="72"/>
      <c r="I34" s="72"/>
      <c r="J34" s="72"/>
      <c r="K34" s="15">
        <f>SUM(D34:J34)</f>
        <v>78</v>
      </c>
      <c r="L34" s="19" t="s">
        <v>60</v>
      </c>
      <c r="M34" s="86">
        <f t="shared" si="0"/>
        <v>78</v>
      </c>
    </row>
    <row r="35" spans="1:13" ht="30" customHeight="1" x14ac:dyDescent="0.35">
      <c r="A35" s="69">
        <v>23</v>
      </c>
      <c r="B35" s="91" t="s">
        <v>73</v>
      </c>
      <c r="C35" s="92" t="s">
        <v>3</v>
      </c>
      <c r="D35" s="72">
        <v>78</v>
      </c>
      <c r="E35" s="72"/>
      <c r="F35" s="72"/>
      <c r="G35" s="72"/>
      <c r="H35" s="72"/>
      <c r="I35" s="72"/>
      <c r="J35" s="72"/>
      <c r="K35" s="15">
        <f>SUM(D35:J35)</f>
        <v>78</v>
      </c>
      <c r="L35" s="19" t="s">
        <v>60</v>
      </c>
      <c r="M35" s="86">
        <f t="shared" si="0"/>
        <v>78</v>
      </c>
    </row>
    <row r="36" spans="1:13" ht="30" customHeight="1" x14ac:dyDescent="0.35">
      <c r="A36" s="69">
        <v>24</v>
      </c>
      <c r="B36" s="91" t="s">
        <v>75</v>
      </c>
      <c r="C36" s="92" t="s">
        <v>6</v>
      </c>
      <c r="D36" s="72"/>
      <c r="E36" s="72"/>
      <c r="F36" s="72"/>
      <c r="G36" s="72"/>
      <c r="H36" s="72"/>
      <c r="I36" s="72"/>
      <c r="J36" s="72">
        <v>77</v>
      </c>
      <c r="K36" s="15">
        <f>SUM(D36:J36)</f>
        <v>77</v>
      </c>
      <c r="L36" s="19" t="s">
        <v>123</v>
      </c>
      <c r="M36" s="86">
        <f t="shared" si="0"/>
        <v>77</v>
      </c>
    </row>
    <row r="37" spans="1:13" ht="30" customHeight="1" x14ac:dyDescent="0.35">
      <c r="A37" s="69">
        <v>25</v>
      </c>
      <c r="B37" s="27" t="s">
        <v>89</v>
      </c>
      <c r="C37" s="28" t="s">
        <v>7</v>
      </c>
      <c r="D37" s="72"/>
      <c r="E37" s="72">
        <v>84</v>
      </c>
      <c r="F37" s="72">
        <v>69.33</v>
      </c>
      <c r="G37" s="72"/>
      <c r="H37" s="72"/>
      <c r="I37" s="72"/>
      <c r="J37" s="72"/>
      <c r="K37" s="15">
        <f>SUM(D37:J37)</f>
        <v>153.32999999999998</v>
      </c>
      <c r="L37" s="19" t="s">
        <v>63</v>
      </c>
      <c r="M37" s="86">
        <f t="shared" si="0"/>
        <v>76.664999999999992</v>
      </c>
    </row>
    <row r="38" spans="1:13" ht="30" customHeight="1" x14ac:dyDescent="0.35">
      <c r="A38" s="69">
        <v>26</v>
      </c>
      <c r="B38" s="27" t="s">
        <v>81</v>
      </c>
      <c r="C38" s="28" t="s">
        <v>8</v>
      </c>
      <c r="D38" s="72">
        <v>73.33</v>
      </c>
      <c r="E38" s="72"/>
      <c r="F38" s="72"/>
      <c r="G38" s="72">
        <v>79.33</v>
      </c>
      <c r="H38" s="72"/>
      <c r="I38" s="72"/>
      <c r="J38" s="72"/>
      <c r="K38" s="15">
        <f>SUM(D38:J38)</f>
        <v>152.66</v>
      </c>
      <c r="L38" s="19" t="s">
        <v>80</v>
      </c>
      <c r="M38" s="86">
        <f t="shared" si="0"/>
        <v>76.33</v>
      </c>
    </row>
    <row r="39" spans="1:13" ht="30" customHeight="1" x14ac:dyDescent="0.35">
      <c r="A39" s="69">
        <v>27</v>
      </c>
      <c r="B39" s="27" t="s">
        <v>4</v>
      </c>
      <c r="C39" s="28" t="s">
        <v>5</v>
      </c>
      <c r="D39" s="72">
        <v>76</v>
      </c>
      <c r="E39" s="72">
        <v>72</v>
      </c>
      <c r="F39" s="72">
        <v>73.33</v>
      </c>
      <c r="G39" s="72">
        <v>74.67</v>
      </c>
      <c r="H39" s="72"/>
      <c r="I39" s="72"/>
      <c r="J39" s="72">
        <v>82</v>
      </c>
      <c r="K39" s="15">
        <f>SUM(D39:J39)-E39</f>
        <v>306</v>
      </c>
      <c r="L39" s="19" t="s">
        <v>66</v>
      </c>
      <c r="M39" s="86">
        <f t="shared" si="0"/>
        <v>75.599999999999994</v>
      </c>
    </row>
    <row r="40" spans="1:13" ht="30" customHeight="1" x14ac:dyDescent="0.35">
      <c r="A40" s="69">
        <v>28</v>
      </c>
      <c r="B40" s="70" t="s">
        <v>11</v>
      </c>
      <c r="C40" s="75" t="s">
        <v>9</v>
      </c>
      <c r="D40" s="72">
        <v>75.33</v>
      </c>
      <c r="E40" s="72"/>
      <c r="F40" s="72"/>
      <c r="G40" s="72"/>
      <c r="H40" s="72"/>
      <c r="I40" s="72"/>
      <c r="J40" s="72">
        <v>75</v>
      </c>
      <c r="K40" s="15">
        <f>SUM(D40:J40)</f>
        <v>150.32999999999998</v>
      </c>
      <c r="L40" s="93" t="s">
        <v>63</v>
      </c>
      <c r="M40" s="86">
        <f t="shared" si="0"/>
        <v>75.164999999999992</v>
      </c>
    </row>
    <row r="41" spans="1:13" ht="30" customHeight="1" x14ac:dyDescent="0.35">
      <c r="A41" s="69">
        <v>29</v>
      </c>
      <c r="B41" s="29" t="s">
        <v>1</v>
      </c>
      <c r="C41" s="30" t="s">
        <v>8</v>
      </c>
      <c r="D41" s="72">
        <v>74</v>
      </c>
      <c r="E41" s="72">
        <v>80.67</v>
      </c>
      <c r="F41" s="72">
        <v>71.33</v>
      </c>
      <c r="G41" s="72">
        <v>72</v>
      </c>
      <c r="H41" s="72"/>
      <c r="I41" s="72"/>
      <c r="J41" s="72">
        <v>75</v>
      </c>
      <c r="K41" s="15">
        <f>SUM(D41:J41)-F41</f>
        <v>301.67</v>
      </c>
      <c r="L41" s="19" t="s">
        <v>63</v>
      </c>
      <c r="M41" s="86">
        <f t="shared" si="0"/>
        <v>74.599999999999994</v>
      </c>
    </row>
    <row r="42" spans="1:13" ht="30" customHeight="1" x14ac:dyDescent="0.35">
      <c r="A42" s="69">
        <v>30</v>
      </c>
      <c r="B42" s="13" t="s">
        <v>88</v>
      </c>
      <c r="C42" s="92" t="s">
        <v>16</v>
      </c>
      <c r="D42" s="72">
        <v>74</v>
      </c>
      <c r="E42" s="72"/>
      <c r="F42" s="72"/>
      <c r="G42" s="72"/>
      <c r="H42" s="72"/>
      <c r="I42" s="72"/>
      <c r="J42" s="72"/>
      <c r="K42" s="15">
        <f>SUM(D42:J42)</f>
        <v>74</v>
      </c>
      <c r="L42" s="93" t="s">
        <v>60</v>
      </c>
      <c r="M42" s="86">
        <f t="shared" si="0"/>
        <v>74</v>
      </c>
    </row>
    <row r="43" spans="1:13" ht="30" customHeight="1" x14ac:dyDescent="0.35">
      <c r="A43" s="69">
        <v>31</v>
      </c>
      <c r="B43" s="13" t="s">
        <v>69</v>
      </c>
      <c r="C43" s="14" t="s">
        <v>10</v>
      </c>
      <c r="D43" s="72">
        <v>82</v>
      </c>
      <c r="E43" s="72"/>
      <c r="F43" s="72">
        <v>68.67</v>
      </c>
      <c r="G43" s="72"/>
      <c r="H43" s="72"/>
      <c r="I43" s="72"/>
      <c r="J43" s="72">
        <v>71</v>
      </c>
      <c r="K43" s="15">
        <f>SUM(D43:J43)</f>
        <v>221.67000000000002</v>
      </c>
      <c r="L43" s="19" t="s">
        <v>66</v>
      </c>
      <c r="M43" s="86">
        <f t="shared" si="0"/>
        <v>73.89</v>
      </c>
    </row>
    <row r="44" spans="1:13" ht="30" customHeight="1" x14ac:dyDescent="0.35">
      <c r="A44" s="69">
        <v>32</v>
      </c>
      <c r="B44" s="17" t="s">
        <v>32</v>
      </c>
      <c r="C44" s="18" t="s">
        <v>12</v>
      </c>
      <c r="D44" s="72">
        <v>68.67</v>
      </c>
      <c r="E44" s="72"/>
      <c r="F44" s="72"/>
      <c r="G44" s="72">
        <v>77.33</v>
      </c>
      <c r="H44" s="72"/>
      <c r="I44" s="72"/>
      <c r="J44" s="72">
        <v>73</v>
      </c>
      <c r="K44" s="15">
        <f>SUM(D44:J44)</f>
        <v>219</v>
      </c>
      <c r="L44" s="19" t="s">
        <v>60</v>
      </c>
      <c r="M44" s="86">
        <f t="shared" si="0"/>
        <v>73</v>
      </c>
    </row>
    <row r="45" spans="1:13" ht="30" customHeight="1" thickBot="1" x14ac:dyDescent="0.4">
      <c r="A45" s="94">
        <v>33</v>
      </c>
      <c r="B45" s="95" t="s">
        <v>78</v>
      </c>
      <c r="C45" s="96" t="s">
        <v>10</v>
      </c>
      <c r="D45" s="97">
        <v>72</v>
      </c>
      <c r="E45" s="97"/>
      <c r="F45" s="97"/>
      <c r="G45" s="97"/>
      <c r="H45" s="97"/>
      <c r="I45" s="97"/>
      <c r="J45" s="97"/>
      <c r="K45" s="98">
        <f>SUM(D45:J45)</f>
        <v>72</v>
      </c>
      <c r="L45" s="99" t="s">
        <v>60</v>
      </c>
      <c r="M45" s="100">
        <f t="shared" si="0"/>
        <v>72</v>
      </c>
    </row>
    <row r="46" spans="1:13" ht="60" thickTop="1" x14ac:dyDescent="0.35">
      <c r="A46" s="400" t="s">
        <v>138</v>
      </c>
      <c r="B46" s="401"/>
      <c r="C46" s="401"/>
      <c r="D46" s="401"/>
      <c r="E46" s="401"/>
      <c r="F46" s="401"/>
      <c r="G46" s="401"/>
      <c r="H46" s="401"/>
      <c r="I46" s="401"/>
      <c r="J46" s="401"/>
      <c r="K46" s="401"/>
      <c r="L46" s="401"/>
      <c r="M46" s="402"/>
    </row>
    <row r="47" spans="1:13" ht="30" customHeight="1" x14ac:dyDescent="0.35">
      <c r="A47" s="84">
        <v>34</v>
      </c>
      <c r="B47" s="101" t="s">
        <v>83</v>
      </c>
      <c r="C47" s="102" t="s">
        <v>18</v>
      </c>
      <c r="D47" s="72"/>
      <c r="E47" s="72"/>
      <c r="F47" s="72"/>
      <c r="G47" s="72">
        <v>68.67</v>
      </c>
      <c r="H47" s="72"/>
      <c r="I47" s="72"/>
      <c r="J47" s="72">
        <v>75</v>
      </c>
      <c r="K47" s="15">
        <f t="shared" ref="K47:K52" si="2">SUM(D47:J47)</f>
        <v>143.67000000000002</v>
      </c>
      <c r="L47" s="68" t="s">
        <v>66</v>
      </c>
      <c r="M47" s="86">
        <f t="shared" ref="M47:M84" si="3">AVERAGE(D47,E47,F47,G47,J47)</f>
        <v>71.835000000000008</v>
      </c>
    </row>
    <row r="48" spans="1:13" ht="30" customHeight="1" x14ac:dyDescent="0.35">
      <c r="A48" s="69">
        <v>35</v>
      </c>
      <c r="B48" s="13" t="s">
        <v>45</v>
      </c>
      <c r="C48" s="14" t="s">
        <v>13</v>
      </c>
      <c r="D48" s="72">
        <v>72.67</v>
      </c>
      <c r="E48" s="72">
        <v>69.33</v>
      </c>
      <c r="F48" s="73">
        <v>64</v>
      </c>
      <c r="G48" s="73"/>
      <c r="H48" s="73"/>
      <c r="I48" s="73"/>
      <c r="J48" s="73">
        <v>80</v>
      </c>
      <c r="K48" s="15">
        <f t="shared" si="2"/>
        <v>286</v>
      </c>
      <c r="L48" s="19" t="s">
        <v>63</v>
      </c>
      <c r="M48" s="86">
        <f t="shared" si="3"/>
        <v>71.5</v>
      </c>
    </row>
    <row r="49" spans="1:13" ht="30" customHeight="1" x14ac:dyDescent="0.35">
      <c r="A49" s="69">
        <v>36</v>
      </c>
      <c r="B49" s="20" t="s">
        <v>79</v>
      </c>
      <c r="C49" s="18" t="s">
        <v>30</v>
      </c>
      <c r="D49" s="72">
        <v>71.33</v>
      </c>
      <c r="E49" s="72"/>
      <c r="F49" s="73"/>
      <c r="G49" s="73"/>
      <c r="H49" s="73"/>
      <c r="I49" s="73"/>
      <c r="J49" s="73"/>
      <c r="K49" s="15">
        <f t="shared" si="2"/>
        <v>71.33</v>
      </c>
      <c r="L49" s="19" t="s">
        <v>123</v>
      </c>
      <c r="M49" s="86">
        <f t="shared" si="3"/>
        <v>71.33</v>
      </c>
    </row>
    <row r="50" spans="1:13" ht="30" customHeight="1" x14ac:dyDescent="0.35">
      <c r="A50" s="69">
        <v>37</v>
      </c>
      <c r="B50" s="17" t="s">
        <v>87</v>
      </c>
      <c r="C50" s="18" t="s">
        <v>8</v>
      </c>
      <c r="D50" s="72"/>
      <c r="E50" s="72">
        <v>78</v>
      </c>
      <c r="F50" s="73">
        <v>60</v>
      </c>
      <c r="G50" s="73"/>
      <c r="H50" s="73"/>
      <c r="I50" s="73"/>
      <c r="J50" s="73">
        <v>75</v>
      </c>
      <c r="K50" s="15">
        <f t="shared" si="2"/>
        <v>213</v>
      </c>
      <c r="L50" s="19" t="s">
        <v>63</v>
      </c>
      <c r="M50" s="86">
        <f t="shared" si="3"/>
        <v>71</v>
      </c>
    </row>
    <row r="51" spans="1:13" ht="30" customHeight="1" x14ac:dyDescent="0.35">
      <c r="A51" s="69">
        <v>38</v>
      </c>
      <c r="B51" s="17" t="s">
        <v>116</v>
      </c>
      <c r="C51" s="18" t="s">
        <v>6</v>
      </c>
      <c r="D51" s="72"/>
      <c r="E51" s="72"/>
      <c r="F51" s="73"/>
      <c r="G51" s="73">
        <v>70.67</v>
      </c>
      <c r="H51" s="73"/>
      <c r="I51" s="73"/>
      <c r="J51" s="73"/>
      <c r="K51" s="15">
        <f t="shared" si="2"/>
        <v>70.67</v>
      </c>
      <c r="L51" s="19" t="s">
        <v>62</v>
      </c>
      <c r="M51" s="86">
        <f t="shared" si="3"/>
        <v>70.67</v>
      </c>
    </row>
    <row r="52" spans="1:13" ht="30" customHeight="1" x14ac:dyDescent="0.35">
      <c r="A52" s="69">
        <v>39</v>
      </c>
      <c r="B52" s="87" t="s">
        <v>49</v>
      </c>
      <c r="C52" s="88" t="s">
        <v>12</v>
      </c>
      <c r="D52" s="72">
        <v>72.67</v>
      </c>
      <c r="E52" s="72"/>
      <c r="F52" s="73">
        <v>67.33</v>
      </c>
      <c r="G52" s="73">
        <v>65.33</v>
      </c>
      <c r="H52" s="73"/>
      <c r="I52" s="73"/>
      <c r="J52" s="73">
        <v>76</v>
      </c>
      <c r="K52" s="15">
        <f t="shared" si="2"/>
        <v>281.33</v>
      </c>
      <c r="L52" s="19" t="s">
        <v>62</v>
      </c>
      <c r="M52" s="86">
        <f t="shared" si="3"/>
        <v>70.332499999999996</v>
      </c>
    </row>
    <row r="53" spans="1:13" ht="30" customHeight="1" x14ac:dyDescent="0.35">
      <c r="A53" s="69">
        <v>40</v>
      </c>
      <c r="B53" s="17" t="s">
        <v>27</v>
      </c>
      <c r="C53" s="18" t="s">
        <v>8</v>
      </c>
      <c r="D53" s="72">
        <v>73.33</v>
      </c>
      <c r="E53" s="72">
        <v>66.67</v>
      </c>
      <c r="F53" s="73">
        <v>68</v>
      </c>
      <c r="G53" s="73">
        <v>66</v>
      </c>
      <c r="H53" s="73"/>
      <c r="I53" s="73"/>
      <c r="J53" s="73">
        <v>77</v>
      </c>
      <c r="K53" s="15">
        <f>SUM(D53:J53)-G53</f>
        <v>285</v>
      </c>
      <c r="L53" s="19" t="s">
        <v>63</v>
      </c>
      <c r="M53" s="86">
        <f t="shared" si="3"/>
        <v>70.2</v>
      </c>
    </row>
    <row r="54" spans="1:13" ht="30" customHeight="1" x14ac:dyDescent="0.35">
      <c r="A54" s="69">
        <v>41</v>
      </c>
      <c r="B54" s="20" t="s">
        <v>70</v>
      </c>
      <c r="C54" s="18" t="s">
        <v>38</v>
      </c>
      <c r="D54" s="72">
        <v>71.33</v>
      </c>
      <c r="E54" s="72"/>
      <c r="F54" s="73">
        <v>66.67</v>
      </c>
      <c r="G54" s="73">
        <v>68.67</v>
      </c>
      <c r="H54" s="73"/>
      <c r="I54" s="73"/>
      <c r="J54" s="73">
        <v>74</v>
      </c>
      <c r="K54" s="15">
        <f t="shared" ref="K54:K63" si="4">SUM(D54:J54)</f>
        <v>280.67</v>
      </c>
      <c r="L54" s="19" t="s">
        <v>62</v>
      </c>
      <c r="M54" s="86">
        <f t="shared" si="3"/>
        <v>70.167500000000004</v>
      </c>
    </row>
    <row r="55" spans="1:13" ht="30" customHeight="1" x14ac:dyDescent="0.35">
      <c r="A55" s="69">
        <v>42</v>
      </c>
      <c r="B55" s="13" t="s">
        <v>77</v>
      </c>
      <c r="C55" s="14" t="s">
        <v>10</v>
      </c>
      <c r="D55" s="72">
        <v>68</v>
      </c>
      <c r="E55" s="72"/>
      <c r="F55" s="73">
        <v>63.33</v>
      </c>
      <c r="G55" s="73"/>
      <c r="H55" s="73"/>
      <c r="I55" s="73"/>
      <c r="J55" s="73">
        <v>79</v>
      </c>
      <c r="K55" s="15">
        <f t="shared" si="4"/>
        <v>210.32999999999998</v>
      </c>
      <c r="L55" s="19" t="s">
        <v>63</v>
      </c>
      <c r="M55" s="86">
        <f t="shared" si="3"/>
        <v>70.11</v>
      </c>
    </row>
    <row r="56" spans="1:13" ht="30" customHeight="1" x14ac:dyDescent="0.35">
      <c r="A56" s="69">
        <v>43</v>
      </c>
      <c r="B56" s="13" t="s">
        <v>85</v>
      </c>
      <c r="C56" s="14" t="s">
        <v>86</v>
      </c>
      <c r="D56" s="72">
        <v>70</v>
      </c>
      <c r="E56" s="72"/>
      <c r="F56" s="73"/>
      <c r="G56" s="73"/>
      <c r="H56" s="73"/>
      <c r="I56" s="73"/>
      <c r="J56" s="73"/>
      <c r="K56" s="15">
        <f t="shared" si="4"/>
        <v>70</v>
      </c>
      <c r="L56" s="93" t="s">
        <v>62</v>
      </c>
      <c r="M56" s="86">
        <f t="shared" si="3"/>
        <v>70</v>
      </c>
    </row>
    <row r="57" spans="1:13" ht="30" customHeight="1" x14ac:dyDescent="0.35">
      <c r="A57" s="69">
        <v>44</v>
      </c>
      <c r="B57" s="17" t="s">
        <v>47</v>
      </c>
      <c r="C57" s="18" t="s">
        <v>22</v>
      </c>
      <c r="D57" s="72">
        <v>68.67</v>
      </c>
      <c r="E57" s="72"/>
      <c r="F57" s="73"/>
      <c r="G57" s="73"/>
      <c r="H57" s="73"/>
      <c r="I57" s="73"/>
      <c r="J57" s="73"/>
      <c r="K57" s="15">
        <f t="shared" si="4"/>
        <v>68.67</v>
      </c>
      <c r="L57" s="93" t="s">
        <v>63</v>
      </c>
      <c r="M57" s="86">
        <f t="shared" si="3"/>
        <v>68.67</v>
      </c>
    </row>
    <row r="58" spans="1:13" ht="30" customHeight="1" x14ac:dyDescent="0.35">
      <c r="A58" s="69">
        <v>45</v>
      </c>
      <c r="B58" s="17" t="s">
        <v>82</v>
      </c>
      <c r="C58" s="18" t="s">
        <v>12</v>
      </c>
      <c r="D58" s="72">
        <v>67.33</v>
      </c>
      <c r="E58" s="72"/>
      <c r="F58" s="73"/>
      <c r="G58" s="73">
        <v>63.33</v>
      </c>
      <c r="H58" s="73"/>
      <c r="I58" s="73"/>
      <c r="J58" s="73">
        <v>73</v>
      </c>
      <c r="K58" s="15">
        <f t="shared" si="4"/>
        <v>203.66</v>
      </c>
      <c r="L58" s="93" t="s">
        <v>62</v>
      </c>
      <c r="M58" s="86">
        <f t="shared" si="3"/>
        <v>67.88666666666667</v>
      </c>
    </row>
    <row r="59" spans="1:13" ht="30" customHeight="1" x14ac:dyDescent="0.35">
      <c r="A59" s="69">
        <v>46</v>
      </c>
      <c r="B59" s="20" t="s">
        <v>34</v>
      </c>
      <c r="C59" s="18" t="s">
        <v>2</v>
      </c>
      <c r="D59" s="72">
        <v>63.33</v>
      </c>
      <c r="E59" s="72"/>
      <c r="F59" s="73">
        <v>62.67</v>
      </c>
      <c r="G59" s="73">
        <v>70</v>
      </c>
      <c r="H59" s="73"/>
      <c r="I59" s="73"/>
      <c r="J59" s="73">
        <v>68</v>
      </c>
      <c r="K59" s="15">
        <f t="shared" si="4"/>
        <v>264</v>
      </c>
      <c r="L59" s="19" t="s">
        <v>63</v>
      </c>
      <c r="M59" s="86">
        <f t="shared" si="3"/>
        <v>66</v>
      </c>
    </row>
    <row r="60" spans="1:13" ht="30" customHeight="1" x14ac:dyDescent="0.35">
      <c r="A60" s="69">
        <v>47</v>
      </c>
      <c r="B60" s="17" t="s">
        <v>26</v>
      </c>
      <c r="C60" s="18" t="s">
        <v>7</v>
      </c>
      <c r="D60" s="72"/>
      <c r="E60" s="72"/>
      <c r="F60" s="73"/>
      <c r="G60" s="73"/>
      <c r="H60" s="73"/>
      <c r="I60" s="73"/>
      <c r="J60" s="73">
        <v>66</v>
      </c>
      <c r="K60" s="15">
        <f t="shared" si="4"/>
        <v>66</v>
      </c>
      <c r="L60" s="93" t="s">
        <v>62</v>
      </c>
      <c r="M60" s="86">
        <f t="shared" si="3"/>
        <v>66</v>
      </c>
    </row>
    <row r="61" spans="1:13" ht="30" customHeight="1" x14ac:dyDescent="0.35">
      <c r="A61" s="69">
        <v>48</v>
      </c>
      <c r="B61" s="17" t="s">
        <v>117</v>
      </c>
      <c r="C61" s="18" t="s">
        <v>6</v>
      </c>
      <c r="D61" s="72"/>
      <c r="E61" s="72"/>
      <c r="F61" s="73"/>
      <c r="G61" s="73">
        <v>66</v>
      </c>
      <c r="H61" s="73"/>
      <c r="I61" s="73"/>
      <c r="J61" s="73"/>
      <c r="K61" s="15">
        <f t="shared" si="4"/>
        <v>66</v>
      </c>
      <c r="L61" s="19" t="s">
        <v>62</v>
      </c>
      <c r="M61" s="86">
        <f t="shared" si="3"/>
        <v>66</v>
      </c>
    </row>
    <row r="62" spans="1:13" ht="30" customHeight="1" x14ac:dyDescent="0.35">
      <c r="A62" s="69">
        <v>49</v>
      </c>
      <c r="B62" s="17" t="s">
        <v>28</v>
      </c>
      <c r="C62" s="18" t="s">
        <v>8</v>
      </c>
      <c r="D62" s="72"/>
      <c r="E62" s="72"/>
      <c r="F62" s="73"/>
      <c r="G62" s="73">
        <v>58.67</v>
      </c>
      <c r="H62" s="73"/>
      <c r="I62" s="73"/>
      <c r="J62" s="73">
        <v>71</v>
      </c>
      <c r="K62" s="15">
        <f t="shared" si="4"/>
        <v>129.67000000000002</v>
      </c>
      <c r="L62" s="19" t="s">
        <v>62</v>
      </c>
      <c r="M62" s="86">
        <f t="shared" si="3"/>
        <v>64.835000000000008</v>
      </c>
    </row>
    <row r="63" spans="1:13" ht="30" customHeight="1" x14ac:dyDescent="0.35">
      <c r="A63" s="69">
        <v>50</v>
      </c>
      <c r="B63" s="17" t="s">
        <v>118</v>
      </c>
      <c r="C63" s="18" t="s">
        <v>6</v>
      </c>
      <c r="D63" s="72"/>
      <c r="E63" s="72"/>
      <c r="F63" s="73"/>
      <c r="G63" s="73">
        <v>64.67</v>
      </c>
      <c r="H63" s="73"/>
      <c r="I63" s="73"/>
      <c r="J63" s="73"/>
      <c r="K63" s="15">
        <f t="shared" si="4"/>
        <v>64.67</v>
      </c>
      <c r="L63" s="19" t="s">
        <v>62</v>
      </c>
      <c r="M63" s="86">
        <f t="shared" si="3"/>
        <v>64.67</v>
      </c>
    </row>
    <row r="64" spans="1:13" ht="30" customHeight="1" x14ac:dyDescent="0.35">
      <c r="A64" s="69">
        <v>51</v>
      </c>
      <c r="B64" s="17" t="s">
        <v>104</v>
      </c>
      <c r="C64" s="18" t="s">
        <v>105</v>
      </c>
      <c r="D64" s="72">
        <v>67.33</v>
      </c>
      <c r="E64" s="72">
        <v>60</v>
      </c>
      <c r="F64" s="73">
        <v>55.33</v>
      </c>
      <c r="G64" s="73">
        <v>67.33</v>
      </c>
      <c r="H64" s="73"/>
      <c r="I64" s="73"/>
      <c r="J64" s="73">
        <v>71</v>
      </c>
      <c r="K64" s="15">
        <f>SUM(D64:J64)-F64</f>
        <v>265.66000000000003</v>
      </c>
      <c r="L64" s="19" t="s">
        <v>62</v>
      </c>
      <c r="M64" s="86">
        <f t="shared" si="3"/>
        <v>64.198000000000008</v>
      </c>
    </row>
    <row r="65" spans="1:13" ht="30" customHeight="1" x14ac:dyDescent="0.35">
      <c r="A65" s="69">
        <v>52</v>
      </c>
      <c r="B65" s="87" t="s">
        <v>43</v>
      </c>
      <c r="C65" s="88" t="s">
        <v>8</v>
      </c>
      <c r="D65" s="72">
        <v>63.33</v>
      </c>
      <c r="E65" s="72"/>
      <c r="F65" s="73"/>
      <c r="G65" s="73"/>
      <c r="H65" s="73"/>
      <c r="I65" s="73"/>
      <c r="J65" s="73">
        <v>65</v>
      </c>
      <c r="K65" s="15">
        <f t="shared" ref="K65:K83" si="5">SUM(D65:J65)</f>
        <v>128.32999999999998</v>
      </c>
      <c r="L65" s="19" t="s">
        <v>123</v>
      </c>
      <c r="M65" s="86">
        <f t="shared" si="3"/>
        <v>64.164999999999992</v>
      </c>
    </row>
    <row r="66" spans="1:13" ht="30" customHeight="1" x14ac:dyDescent="0.35">
      <c r="A66" s="69">
        <v>53</v>
      </c>
      <c r="B66" s="17" t="s">
        <v>112</v>
      </c>
      <c r="C66" s="18" t="s">
        <v>12</v>
      </c>
      <c r="D66" s="72">
        <v>70.67</v>
      </c>
      <c r="E66" s="72"/>
      <c r="F66" s="73"/>
      <c r="G66" s="73"/>
      <c r="H66" s="73"/>
      <c r="I66" s="73"/>
      <c r="J66" s="73">
        <v>54</v>
      </c>
      <c r="K66" s="15">
        <f t="shared" si="5"/>
        <v>124.67</v>
      </c>
      <c r="L66" s="19" t="s">
        <v>62</v>
      </c>
      <c r="M66" s="86">
        <f t="shared" si="3"/>
        <v>62.335000000000001</v>
      </c>
    </row>
    <row r="67" spans="1:13" ht="30" customHeight="1" x14ac:dyDescent="0.35">
      <c r="A67" s="69">
        <v>54</v>
      </c>
      <c r="B67" s="17" t="s">
        <v>41</v>
      </c>
      <c r="C67" s="18" t="s">
        <v>40</v>
      </c>
      <c r="D67" s="72"/>
      <c r="E67" s="72">
        <v>62.67</v>
      </c>
      <c r="F67" s="73"/>
      <c r="G67" s="73">
        <v>66</v>
      </c>
      <c r="H67" s="73"/>
      <c r="I67" s="73"/>
      <c r="J67" s="73">
        <v>58</v>
      </c>
      <c r="K67" s="15">
        <f t="shared" si="5"/>
        <v>186.67000000000002</v>
      </c>
      <c r="L67" s="19" t="s">
        <v>80</v>
      </c>
      <c r="M67" s="86">
        <f t="shared" si="3"/>
        <v>62.223333333333336</v>
      </c>
    </row>
    <row r="68" spans="1:13" ht="30" customHeight="1" x14ac:dyDescent="0.35">
      <c r="A68" s="69">
        <v>55</v>
      </c>
      <c r="B68" s="17" t="s">
        <v>21</v>
      </c>
      <c r="C68" s="18" t="s">
        <v>7</v>
      </c>
      <c r="D68" s="72"/>
      <c r="E68" s="72">
        <v>66.67</v>
      </c>
      <c r="F68" s="73">
        <v>58</v>
      </c>
      <c r="G68" s="73">
        <v>55.33</v>
      </c>
      <c r="H68" s="73"/>
      <c r="I68" s="73"/>
      <c r="J68" s="73">
        <v>68</v>
      </c>
      <c r="K68" s="15">
        <f t="shared" si="5"/>
        <v>248</v>
      </c>
      <c r="L68" s="19" t="s">
        <v>66</v>
      </c>
      <c r="M68" s="86">
        <f t="shared" si="3"/>
        <v>62</v>
      </c>
    </row>
    <row r="69" spans="1:13" ht="30" customHeight="1" x14ac:dyDescent="0.35">
      <c r="A69" s="69">
        <v>56</v>
      </c>
      <c r="B69" s="13" t="s">
        <v>92</v>
      </c>
      <c r="C69" s="14" t="s">
        <v>3</v>
      </c>
      <c r="D69" s="72">
        <v>60.67</v>
      </c>
      <c r="E69" s="72"/>
      <c r="F69" s="73"/>
      <c r="G69" s="73"/>
      <c r="H69" s="73"/>
      <c r="I69" s="73"/>
      <c r="J69" s="73"/>
      <c r="K69" s="15">
        <f t="shared" si="5"/>
        <v>60.67</v>
      </c>
      <c r="L69" s="19" t="s">
        <v>62</v>
      </c>
      <c r="M69" s="86">
        <f t="shared" si="3"/>
        <v>60.67</v>
      </c>
    </row>
    <row r="70" spans="1:13" ht="30" customHeight="1" x14ac:dyDescent="0.35">
      <c r="A70" s="69">
        <v>57</v>
      </c>
      <c r="B70" s="17" t="s">
        <v>119</v>
      </c>
      <c r="C70" s="18" t="s">
        <v>6</v>
      </c>
      <c r="D70" s="72"/>
      <c r="E70" s="72"/>
      <c r="F70" s="73"/>
      <c r="G70" s="73">
        <v>60</v>
      </c>
      <c r="H70" s="73"/>
      <c r="I70" s="73"/>
      <c r="J70" s="73"/>
      <c r="K70" s="15">
        <f t="shared" si="5"/>
        <v>60</v>
      </c>
      <c r="L70" s="19" t="s">
        <v>62</v>
      </c>
      <c r="M70" s="86">
        <f t="shared" si="3"/>
        <v>60</v>
      </c>
    </row>
    <row r="71" spans="1:13" ht="30" customHeight="1" x14ac:dyDescent="0.35">
      <c r="A71" s="69">
        <v>58</v>
      </c>
      <c r="B71" s="87" t="s">
        <v>100</v>
      </c>
      <c r="C71" s="88" t="s">
        <v>2</v>
      </c>
      <c r="D71" s="72">
        <v>54</v>
      </c>
      <c r="E71" s="72"/>
      <c r="F71" s="73"/>
      <c r="G71" s="73">
        <v>58</v>
      </c>
      <c r="H71" s="73"/>
      <c r="I71" s="73"/>
      <c r="J71" s="73">
        <v>66</v>
      </c>
      <c r="K71" s="15">
        <f t="shared" si="5"/>
        <v>178</v>
      </c>
      <c r="L71" s="19" t="s">
        <v>80</v>
      </c>
      <c r="M71" s="86">
        <f t="shared" si="3"/>
        <v>59.333333333333336</v>
      </c>
    </row>
    <row r="72" spans="1:13" ht="30" customHeight="1" x14ac:dyDescent="0.35">
      <c r="A72" s="69">
        <v>59</v>
      </c>
      <c r="B72" s="17" t="s">
        <v>127</v>
      </c>
      <c r="C72" s="18" t="s">
        <v>18</v>
      </c>
      <c r="D72" s="72"/>
      <c r="E72" s="72"/>
      <c r="F72" s="73"/>
      <c r="G72" s="73"/>
      <c r="H72" s="73"/>
      <c r="I72" s="73"/>
      <c r="J72" s="73">
        <v>59</v>
      </c>
      <c r="K72" s="15">
        <f t="shared" si="5"/>
        <v>59</v>
      </c>
      <c r="L72" s="19" t="s">
        <v>62</v>
      </c>
      <c r="M72" s="86">
        <f t="shared" si="3"/>
        <v>59</v>
      </c>
    </row>
    <row r="73" spans="1:13" ht="30" customHeight="1" x14ac:dyDescent="0.35">
      <c r="A73" s="69">
        <v>60</v>
      </c>
      <c r="B73" s="17" t="s">
        <v>112</v>
      </c>
      <c r="C73" s="18" t="s">
        <v>12</v>
      </c>
      <c r="D73" s="72"/>
      <c r="E73" s="72"/>
      <c r="F73" s="73"/>
      <c r="G73" s="73"/>
      <c r="H73" s="73"/>
      <c r="I73" s="73"/>
      <c r="J73" s="73">
        <v>54</v>
      </c>
      <c r="K73" s="15">
        <f t="shared" si="5"/>
        <v>54</v>
      </c>
      <c r="L73" s="19" t="s">
        <v>62</v>
      </c>
      <c r="M73" s="86">
        <f t="shared" si="3"/>
        <v>54</v>
      </c>
    </row>
    <row r="74" spans="1:13" ht="30" customHeight="1" x14ac:dyDescent="0.35">
      <c r="A74" s="69">
        <v>61</v>
      </c>
      <c r="B74" s="13" t="s">
        <v>103</v>
      </c>
      <c r="C74" s="14" t="s">
        <v>8</v>
      </c>
      <c r="D74" s="72">
        <v>50</v>
      </c>
      <c r="E74" s="72"/>
      <c r="F74" s="73"/>
      <c r="G74" s="73"/>
      <c r="H74" s="73"/>
      <c r="I74" s="73"/>
      <c r="J74" s="73"/>
      <c r="K74" s="15">
        <f t="shared" si="5"/>
        <v>50</v>
      </c>
      <c r="L74" s="19" t="s">
        <v>62</v>
      </c>
      <c r="M74" s="86">
        <f t="shared" si="3"/>
        <v>50</v>
      </c>
    </row>
    <row r="75" spans="1:13" ht="30" customHeight="1" x14ac:dyDescent="0.35">
      <c r="A75" s="69">
        <v>62</v>
      </c>
      <c r="B75" s="17" t="s">
        <v>113</v>
      </c>
      <c r="C75" s="18" t="s">
        <v>16</v>
      </c>
      <c r="D75" s="72">
        <v>49.33</v>
      </c>
      <c r="E75" s="72"/>
      <c r="F75" s="73"/>
      <c r="G75" s="73"/>
      <c r="H75" s="73"/>
      <c r="I75" s="73"/>
      <c r="J75" s="73"/>
      <c r="K75" s="15">
        <f t="shared" si="5"/>
        <v>49.33</v>
      </c>
      <c r="L75" s="19" t="s">
        <v>62</v>
      </c>
      <c r="M75" s="86">
        <f t="shared" si="3"/>
        <v>49.33</v>
      </c>
    </row>
    <row r="76" spans="1:13" ht="30" customHeight="1" x14ac:dyDescent="0.35">
      <c r="A76" s="69">
        <v>63</v>
      </c>
      <c r="B76" s="17" t="s">
        <v>120</v>
      </c>
      <c r="C76" s="18" t="s">
        <v>105</v>
      </c>
      <c r="D76" s="72"/>
      <c r="E76" s="72"/>
      <c r="F76" s="73"/>
      <c r="G76" s="73">
        <v>48</v>
      </c>
      <c r="H76" s="73"/>
      <c r="I76" s="73"/>
      <c r="J76" s="73"/>
      <c r="K76" s="15">
        <f t="shared" si="5"/>
        <v>48</v>
      </c>
      <c r="L76" s="19" t="s">
        <v>62</v>
      </c>
      <c r="M76" s="86">
        <f t="shared" si="3"/>
        <v>48</v>
      </c>
    </row>
    <row r="77" spans="1:13" ht="30" customHeight="1" x14ac:dyDescent="0.35">
      <c r="A77" s="69">
        <v>64</v>
      </c>
      <c r="B77" s="13" t="s">
        <v>114</v>
      </c>
      <c r="C77" s="14" t="s">
        <v>86</v>
      </c>
      <c r="D77" s="72">
        <v>45.33</v>
      </c>
      <c r="E77" s="72"/>
      <c r="F77" s="73"/>
      <c r="G77" s="73"/>
      <c r="H77" s="73"/>
      <c r="I77" s="73"/>
      <c r="J77" s="73"/>
      <c r="K77" s="15">
        <f t="shared" si="5"/>
        <v>45.33</v>
      </c>
      <c r="L77" s="19" t="s">
        <v>62</v>
      </c>
      <c r="M77" s="86">
        <f t="shared" si="3"/>
        <v>45.33</v>
      </c>
    </row>
    <row r="78" spans="1:13" ht="30" customHeight="1" x14ac:dyDescent="0.35">
      <c r="A78" s="69">
        <v>65</v>
      </c>
      <c r="B78" s="17" t="s">
        <v>121</v>
      </c>
      <c r="C78" s="18" t="s">
        <v>6</v>
      </c>
      <c r="D78" s="72"/>
      <c r="E78" s="72"/>
      <c r="F78" s="73"/>
      <c r="G78" s="73">
        <v>44.67</v>
      </c>
      <c r="H78" s="73"/>
      <c r="I78" s="73"/>
      <c r="J78" s="73"/>
      <c r="K78" s="15">
        <f t="shared" si="5"/>
        <v>44.67</v>
      </c>
      <c r="L78" s="19" t="s">
        <v>62</v>
      </c>
      <c r="M78" s="86">
        <f t="shared" si="3"/>
        <v>44.67</v>
      </c>
    </row>
    <row r="79" spans="1:13" ht="30" customHeight="1" x14ac:dyDescent="0.35">
      <c r="A79" s="69">
        <v>66</v>
      </c>
      <c r="B79" s="17" t="s">
        <v>106</v>
      </c>
      <c r="C79" s="18" t="s">
        <v>8</v>
      </c>
      <c r="D79" s="72">
        <v>43.33</v>
      </c>
      <c r="E79" s="72"/>
      <c r="F79" s="73"/>
      <c r="G79" s="73"/>
      <c r="H79" s="73"/>
      <c r="I79" s="73"/>
      <c r="J79" s="73"/>
      <c r="K79" s="15">
        <f t="shared" si="5"/>
        <v>43.33</v>
      </c>
      <c r="L79" s="19" t="s">
        <v>62</v>
      </c>
      <c r="M79" s="86">
        <f t="shared" si="3"/>
        <v>43.33</v>
      </c>
    </row>
    <row r="80" spans="1:13" ht="30" customHeight="1" x14ac:dyDescent="0.35">
      <c r="A80" s="69">
        <v>67</v>
      </c>
      <c r="B80" s="20" t="s">
        <v>115</v>
      </c>
      <c r="C80" s="18" t="s">
        <v>16</v>
      </c>
      <c r="D80" s="72">
        <v>41.33</v>
      </c>
      <c r="E80" s="72"/>
      <c r="F80" s="73"/>
      <c r="G80" s="73"/>
      <c r="H80" s="73"/>
      <c r="I80" s="73"/>
      <c r="J80" s="73"/>
      <c r="K80" s="15">
        <f t="shared" si="5"/>
        <v>41.33</v>
      </c>
      <c r="L80" s="19" t="s">
        <v>62</v>
      </c>
      <c r="M80" s="86">
        <f t="shared" si="3"/>
        <v>41.33</v>
      </c>
    </row>
    <row r="81" spans="1:16" ht="30" customHeight="1" x14ac:dyDescent="0.35">
      <c r="A81" s="69">
        <v>68</v>
      </c>
      <c r="B81" s="17" t="s">
        <v>122</v>
      </c>
      <c r="C81" s="18" t="s">
        <v>6</v>
      </c>
      <c r="D81" s="72"/>
      <c r="E81" s="72"/>
      <c r="F81" s="73"/>
      <c r="G81" s="73">
        <v>40</v>
      </c>
      <c r="H81" s="73"/>
      <c r="I81" s="73"/>
      <c r="J81" s="73"/>
      <c r="K81" s="15">
        <f t="shared" si="5"/>
        <v>40</v>
      </c>
      <c r="L81" s="19" t="s">
        <v>62</v>
      </c>
      <c r="M81" s="86">
        <f t="shared" si="3"/>
        <v>40</v>
      </c>
    </row>
    <row r="82" spans="1:16" ht="30" customHeight="1" x14ac:dyDescent="0.35">
      <c r="A82" s="69">
        <v>69</v>
      </c>
      <c r="B82" s="17" t="s">
        <v>101</v>
      </c>
      <c r="C82" s="18" t="s">
        <v>2</v>
      </c>
      <c r="D82" s="72">
        <v>38</v>
      </c>
      <c r="E82" s="72"/>
      <c r="F82" s="73">
        <v>34</v>
      </c>
      <c r="G82" s="73">
        <v>41.33</v>
      </c>
      <c r="H82" s="73"/>
      <c r="I82" s="73"/>
      <c r="J82" s="73">
        <v>44</v>
      </c>
      <c r="K82" s="15">
        <f t="shared" si="5"/>
        <v>157.32999999999998</v>
      </c>
      <c r="L82" s="19" t="s">
        <v>62</v>
      </c>
      <c r="M82" s="86">
        <f t="shared" si="3"/>
        <v>39.332499999999996</v>
      </c>
    </row>
    <row r="83" spans="1:16" ht="30" customHeight="1" x14ac:dyDescent="0.35">
      <c r="A83" s="69">
        <v>70</v>
      </c>
      <c r="B83" s="87" t="s">
        <v>15</v>
      </c>
      <c r="C83" s="88" t="s">
        <v>8</v>
      </c>
      <c r="D83" s="72">
        <v>38</v>
      </c>
      <c r="E83" s="72"/>
      <c r="F83" s="73"/>
      <c r="G83" s="73"/>
      <c r="H83" s="73"/>
      <c r="I83" s="73"/>
      <c r="J83" s="73"/>
      <c r="K83" s="15">
        <f t="shared" si="5"/>
        <v>38</v>
      </c>
      <c r="L83" s="19" t="s">
        <v>66</v>
      </c>
      <c r="M83" s="86">
        <f t="shared" si="3"/>
        <v>38</v>
      </c>
    </row>
    <row r="84" spans="1:16" ht="30" customHeight="1" x14ac:dyDescent="0.35">
      <c r="A84" s="319" t="s">
        <v>94</v>
      </c>
      <c r="B84" s="320"/>
      <c r="C84" s="321"/>
      <c r="D84" s="32">
        <v>77.06</v>
      </c>
      <c r="E84" s="32">
        <v>78.900000000000006</v>
      </c>
      <c r="F84" s="32">
        <v>73.77</v>
      </c>
      <c r="G84" s="32">
        <v>72.8</v>
      </c>
      <c r="H84" s="32"/>
      <c r="I84" s="32"/>
      <c r="J84" s="32">
        <v>75.67</v>
      </c>
      <c r="K84" s="33"/>
      <c r="L84" s="34"/>
      <c r="M84" s="35">
        <f t="shared" si="3"/>
        <v>75.640000000000015</v>
      </c>
    </row>
    <row r="85" spans="1:16" ht="30" customHeight="1" thickBot="1" x14ac:dyDescent="0.4">
      <c r="A85" s="36"/>
      <c r="B85" s="37"/>
      <c r="C85" s="38"/>
      <c r="D85" s="39"/>
      <c r="E85" s="39"/>
      <c r="F85" s="39"/>
      <c r="G85" s="40"/>
      <c r="H85" s="39"/>
      <c r="I85" s="39"/>
      <c r="J85" s="39"/>
      <c r="K85" s="41"/>
      <c r="L85" s="42"/>
      <c r="M85" s="43"/>
    </row>
    <row r="86" spans="1:16" x14ac:dyDescent="0.35">
      <c r="A86" s="44"/>
      <c r="B86" s="45"/>
      <c r="C86" s="46"/>
      <c r="D86" s="47"/>
      <c r="E86" s="47"/>
      <c r="F86" s="47"/>
      <c r="G86" s="47"/>
      <c r="H86" s="47"/>
      <c r="I86" s="47"/>
      <c r="J86" s="47"/>
      <c r="K86" s="48"/>
      <c r="L86" s="48"/>
    </row>
    <row r="87" spans="1:16" s="51" customFormat="1" x14ac:dyDescent="0.35">
      <c r="A87" s="49"/>
      <c r="B87" s="50"/>
      <c r="D87" s="52"/>
      <c r="E87" s="1"/>
      <c r="F87" s="1"/>
      <c r="G87" s="52"/>
      <c r="H87" s="1"/>
      <c r="I87" s="1"/>
      <c r="J87" s="1"/>
      <c r="K87" s="48"/>
      <c r="L87" s="48"/>
      <c r="M87" s="7"/>
      <c r="N87" s="1"/>
      <c r="O87" s="80"/>
      <c r="P87" s="1"/>
    </row>
    <row r="88" spans="1:16" s="51" customFormat="1" x14ac:dyDescent="0.35">
      <c r="A88" s="1"/>
      <c r="B88" s="5"/>
      <c r="C88" s="53"/>
      <c r="D88" s="52"/>
      <c r="E88" s="1"/>
      <c r="F88" s="54"/>
      <c r="G88" s="1"/>
      <c r="H88" s="1"/>
      <c r="I88" s="1"/>
      <c r="J88" s="1"/>
      <c r="K88" s="1"/>
      <c r="L88" s="52"/>
      <c r="M88" s="7"/>
      <c r="N88" s="1"/>
      <c r="O88" s="80"/>
      <c r="P88" s="1"/>
    </row>
    <row r="89" spans="1:16" s="51" customFormat="1" x14ac:dyDescent="0.35">
      <c r="A89" s="1"/>
      <c r="B89" s="5"/>
      <c r="C89" s="53"/>
      <c r="D89" s="52"/>
      <c r="E89" s="1"/>
      <c r="F89" s="1"/>
      <c r="G89" s="1"/>
      <c r="H89" s="1"/>
      <c r="I89" s="1"/>
      <c r="J89" s="1"/>
      <c r="K89" s="1"/>
      <c r="L89" s="1"/>
      <c r="M89" s="7"/>
      <c r="N89" s="1"/>
      <c r="O89" s="80"/>
      <c r="P89" s="1"/>
    </row>
    <row r="90" spans="1:16" s="51" customFormat="1" ht="30" x14ac:dyDescent="0.4">
      <c r="A90" s="1"/>
      <c r="B90" s="5"/>
      <c r="C90" s="53"/>
      <c r="D90" s="52"/>
      <c r="E90" s="1"/>
      <c r="F90" s="55"/>
      <c r="G90" s="1"/>
      <c r="H90" s="1"/>
      <c r="I90" s="1"/>
      <c r="J90" s="1"/>
      <c r="K90" s="1"/>
      <c r="L90" s="1"/>
      <c r="M90" s="7"/>
      <c r="N90" s="1"/>
      <c r="O90" s="80"/>
      <c r="P90" s="1"/>
    </row>
    <row r="91" spans="1:16" s="51" customFormat="1" x14ac:dyDescent="0.35">
      <c r="A91" s="1"/>
      <c r="B91" s="5"/>
      <c r="C91" s="53"/>
      <c r="D91" s="1"/>
      <c r="E91" s="1"/>
      <c r="F91" s="1"/>
      <c r="G91" s="1"/>
      <c r="H91" s="1"/>
      <c r="I91" s="1"/>
      <c r="J91" s="1"/>
      <c r="K91" s="1"/>
      <c r="L91" s="1"/>
      <c r="M91" s="7"/>
      <c r="N91" s="1"/>
      <c r="O91" s="80"/>
      <c r="P91" s="1"/>
    </row>
    <row r="92" spans="1:16" s="51" customFormat="1" x14ac:dyDescent="0.35">
      <c r="A92" s="1"/>
      <c r="B92" s="5"/>
      <c r="C92" s="53"/>
      <c r="D92" s="1"/>
      <c r="E92" s="1"/>
      <c r="F92" s="1"/>
      <c r="G92" s="1"/>
      <c r="H92" s="1"/>
      <c r="I92" s="1"/>
      <c r="J92" s="1"/>
      <c r="K92" s="1"/>
      <c r="L92" s="1"/>
      <c r="M92" s="7"/>
      <c r="N92" s="1"/>
      <c r="O92" s="80"/>
      <c r="P92" s="1"/>
    </row>
    <row r="93" spans="1:16" s="51" customFormat="1" x14ac:dyDescent="0.35">
      <c r="A93" s="1"/>
      <c r="B93" s="5"/>
      <c r="C93" s="53"/>
      <c r="D93" s="1"/>
      <c r="E93" s="1"/>
      <c r="F93" s="1"/>
      <c r="G93" s="1"/>
      <c r="H93" s="1"/>
      <c r="I93" s="1"/>
      <c r="J93" s="1"/>
      <c r="K93" s="1"/>
      <c r="L93" s="1"/>
      <c r="M93" s="7"/>
      <c r="N93" s="1"/>
      <c r="O93" s="80"/>
      <c r="P93" s="1"/>
    </row>
    <row r="94" spans="1:16" s="51" customFormat="1" x14ac:dyDescent="0.35">
      <c r="A94" s="1"/>
      <c r="B94" s="5"/>
      <c r="C94" s="53"/>
      <c r="D94" s="1"/>
      <c r="E94" s="1"/>
      <c r="F94" s="1"/>
      <c r="G94" s="1"/>
      <c r="H94" s="1"/>
      <c r="I94" s="1"/>
      <c r="J94" s="1"/>
      <c r="K94" s="1"/>
      <c r="L94" s="1"/>
      <c r="M94" s="7"/>
      <c r="N94" s="1"/>
      <c r="O94" s="80"/>
      <c r="P94" s="1"/>
    </row>
    <row r="97" spans="1:16" s="51" customFormat="1" x14ac:dyDescent="0.35">
      <c r="A97" s="1"/>
      <c r="B97" s="5"/>
      <c r="C97" s="56"/>
      <c r="D97" s="57"/>
      <c r="E97" s="57"/>
      <c r="F97" s="57"/>
      <c r="G97" s="57"/>
      <c r="H97" s="1"/>
      <c r="I97" s="1"/>
      <c r="J97" s="1"/>
      <c r="K97" s="1"/>
      <c r="L97" s="1"/>
      <c r="M97" s="7"/>
      <c r="N97" s="1"/>
      <c r="O97" s="80"/>
      <c r="P97" s="1"/>
    </row>
    <row r="98" spans="1:16" s="51" customFormat="1" x14ac:dyDescent="0.35">
      <c r="A98" s="1"/>
      <c r="B98" s="5"/>
      <c r="C98" s="6"/>
      <c r="D98" s="1"/>
      <c r="E98" s="1"/>
      <c r="F98" s="1"/>
      <c r="G98" s="1"/>
      <c r="H98" s="1"/>
      <c r="I98" s="1"/>
      <c r="J98" s="1"/>
      <c r="K98" s="1"/>
      <c r="L98" s="1"/>
      <c r="M98" s="7"/>
      <c r="N98" s="1"/>
      <c r="O98" s="80"/>
      <c r="P98" s="1"/>
    </row>
    <row r="99" spans="1:16" s="51" customFormat="1" x14ac:dyDescent="0.35">
      <c r="A99" s="1"/>
      <c r="B99" s="5"/>
      <c r="C99" s="58"/>
      <c r="D99" s="59"/>
      <c r="E99" s="59"/>
      <c r="F99" s="59"/>
      <c r="G99" s="59"/>
      <c r="H99" s="1"/>
      <c r="I99" s="1"/>
      <c r="J99" s="1"/>
      <c r="K99" s="1"/>
      <c r="L99" s="1"/>
      <c r="M99" s="7"/>
      <c r="N99" s="1"/>
      <c r="O99" s="80"/>
      <c r="P99" s="1"/>
    </row>
    <row r="100" spans="1:16" s="51" customFormat="1" x14ac:dyDescent="0.35">
      <c r="A100" s="1"/>
      <c r="B100" s="5"/>
      <c r="C100" s="6"/>
      <c r="D100" s="1"/>
      <c r="E100" s="1"/>
      <c r="F100" s="1"/>
      <c r="G100" s="1"/>
      <c r="H100" s="1"/>
      <c r="I100" s="1"/>
      <c r="J100" s="1"/>
      <c r="K100" s="1"/>
      <c r="L100" s="1"/>
      <c r="M100" s="7"/>
      <c r="N100" s="1"/>
      <c r="O100" s="80"/>
      <c r="P100" s="1"/>
    </row>
    <row r="101" spans="1:16" s="51" customFormat="1" x14ac:dyDescent="0.35">
      <c r="A101" s="1"/>
      <c r="B101" s="5"/>
      <c r="C101" s="60"/>
      <c r="D101" s="61"/>
      <c r="E101" s="61"/>
      <c r="F101" s="61"/>
      <c r="G101" s="1"/>
      <c r="H101" s="1"/>
      <c r="I101" s="1"/>
      <c r="J101" s="1"/>
      <c r="K101" s="1"/>
      <c r="L101" s="1"/>
      <c r="M101" s="7"/>
      <c r="N101" s="1"/>
      <c r="O101" s="80"/>
      <c r="P101" s="1"/>
    </row>
    <row r="102" spans="1:16" s="51" customFormat="1" x14ac:dyDescent="0.35">
      <c r="A102" s="1"/>
      <c r="B102" s="5"/>
      <c r="C102" s="6"/>
      <c r="D102" s="1"/>
      <c r="E102" s="1"/>
      <c r="F102" s="1"/>
      <c r="G102" s="1"/>
      <c r="H102" s="1"/>
      <c r="I102" s="1"/>
      <c r="J102" s="1"/>
      <c r="K102" s="1"/>
      <c r="L102" s="1"/>
      <c r="M102" s="7"/>
      <c r="N102" s="1"/>
      <c r="O102" s="80"/>
      <c r="P102" s="1"/>
    </row>
    <row r="103" spans="1:16" x14ac:dyDescent="0.35">
      <c r="A103" s="62"/>
      <c r="C103" s="58"/>
      <c r="D103" s="59"/>
      <c r="E103" s="59"/>
      <c r="F103" s="59"/>
    </row>
    <row r="104" spans="1:16" x14ac:dyDescent="0.35">
      <c r="C104" s="63"/>
      <c r="D104" s="64"/>
      <c r="E104" s="64"/>
      <c r="F104" s="64"/>
    </row>
  </sheetData>
  <autoFilter ref="A11:M84" xr:uid="{00000000-0009-0000-0000-000004000000}">
    <sortState xmlns:xlrd2="http://schemas.microsoft.com/office/spreadsheetml/2017/richdata2" ref="A14:N88">
      <sortCondition descending="1" ref="K12:K81"/>
    </sortState>
  </autoFilter>
  <mergeCells count="15">
    <mergeCell ref="A1:M1"/>
    <mergeCell ref="A2:M2"/>
    <mergeCell ref="A3:M3"/>
    <mergeCell ref="A4:M4"/>
    <mergeCell ref="A5:M5"/>
    <mergeCell ref="L9:L11"/>
    <mergeCell ref="M9:M11"/>
    <mergeCell ref="A12:M12"/>
    <mergeCell ref="A46:M46"/>
    <mergeCell ref="A84:C84"/>
    <mergeCell ref="A9:A11"/>
    <mergeCell ref="B9:B11"/>
    <mergeCell ref="C9:C11"/>
    <mergeCell ref="D9:J9"/>
    <mergeCell ref="K9:K11"/>
  </mergeCells>
  <printOptions horizontalCentered="1" verticalCentered="1"/>
  <pageMargins left="0" right="0" top="0.19685039370078741" bottom="0" header="0" footer="0"/>
  <pageSetup paperSize="8" scale="45" orientation="portrait" r:id="rId1"/>
  <headerFooter alignWithMargins="0"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22"/>
  <sheetViews>
    <sheetView zoomScale="70" zoomScaleNormal="70" workbookViewId="0">
      <pane ySplit="11" topLeftCell="A12" activePane="bottomLeft" state="frozen"/>
      <selection activeCell="A5" sqref="A5:M5"/>
      <selection pane="bottomLeft" activeCell="G12" sqref="G12"/>
    </sheetView>
  </sheetViews>
  <sheetFormatPr defaultRowHeight="18" x14ac:dyDescent="0.25"/>
  <cols>
    <col min="1" max="1" width="11.28515625" style="1" customWidth="1"/>
    <col min="2" max="2" width="43" style="5" bestFit="1" customWidth="1"/>
    <col min="3" max="3" width="31.7109375" style="6" customWidth="1"/>
    <col min="4" max="5" width="15.7109375" style="1" customWidth="1"/>
    <col min="6" max="6" width="16.140625" style="1" customWidth="1"/>
    <col min="7" max="9" width="15.7109375" style="1" customWidth="1"/>
    <col min="10" max="10" width="21.42578125" style="1" customWidth="1"/>
    <col min="11" max="11" width="14.28515625" style="1" bestFit="1" customWidth="1"/>
    <col min="12" max="12" width="24.42578125" style="7" customWidth="1"/>
    <col min="13" max="255" width="9.140625" style="1"/>
    <col min="256" max="256" width="11.28515625" style="1" customWidth="1"/>
    <col min="257" max="257" width="43" style="1" bestFit="1" customWidth="1"/>
    <col min="258" max="258" width="25.42578125" style="1" customWidth="1"/>
    <col min="259" max="264" width="15.7109375" style="1" customWidth="1"/>
    <col min="265" max="265" width="23.28515625" style="1" customWidth="1"/>
    <col min="266" max="266" width="14.28515625" style="1" bestFit="1" customWidth="1"/>
    <col min="267" max="268" width="21.5703125" style="1" customWidth="1"/>
    <col min="269" max="511" width="9.140625" style="1"/>
    <col min="512" max="512" width="11.28515625" style="1" customWidth="1"/>
    <col min="513" max="513" width="43" style="1" bestFit="1" customWidth="1"/>
    <col min="514" max="514" width="25.42578125" style="1" customWidth="1"/>
    <col min="515" max="520" width="15.7109375" style="1" customWidth="1"/>
    <col min="521" max="521" width="23.28515625" style="1" customWidth="1"/>
    <col min="522" max="522" width="14.28515625" style="1" bestFit="1" customWidth="1"/>
    <col min="523" max="524" width="21.5703125" style="1" customWidth="1"/>
    <col min="525" max="767" width="9.140625" style="1"/>
    <col min="768" max="768" width="11.28515625" style="1" customWidth="1"/>
    <col min="769" max="769" width="43" style="1" bestFit="1" customWidth="1"/>
    <col min="770" max="770" width="25.42578125" style="1" customWidth="1"/>
    <col min="771" max="776" width="15.7109375" style="1" customWidth="1"/>
    <col min="777" max="777" width="23.28515625" style="1" customWidth="1"/>
    <col min="778" max="778" width="14.28515625" style="1" bestFit="1" customWidth="1"/>
    <col min="779" max="780" width="21.5703125" style="1" customWidth="1"/>
    <col min="781" max="1023" width="9.140625" style="1"/>
    <col min="1024" max="1024" width="11.28515625" style="1" customWidth="1"/>
    <col min="1025" max="1025" width="43" style="1" bestFit="1" customWidth="1"/>
    <col min="1026" max="1026" width="25.42578125" style="1" customWidth="1"/>
    <col min="1027" max="1032" width="15.7109375" style="1" customWidth="1"/>
    <col min="1033" max="1033" width="23.28515625" style="1" customWidth="1"/>
    <col min="1034" max="1034" width="14.28515625" style="1" bestFit="1" customWidth="1"/>
    <col min="1035" max="1036" width="21.5703125" style="1" customWidth="1"/>
    <col min="1037" max="1279" width="9.140625" style="1"/>
    <col min="1280" max="1280" width="11.28515625" style="1" customWidth="1"/>
    <col min="1281" max="1281" width="43" style="1" bestFit="1" customWidth="1"/>
    <col min="1282" max="1282" width="25.42578125" style="1" customWidth="1"/>
    <col min="1283" max="1288" width="15.7109375" style="1" customWidth="1"/>
    <col min="1289" max="1289" width="23.28515625" style="1" customWidth="1"/>
    <col min="1290" max="1290" width="14.28515625" style="1" bestFit="1" customWidth="1"/>
    <col min="1291" max="1292" width="21.5703125" style="1" customWidth="1"/>
    <col min="1293" max="1535" width="9.140625" style="1"/>
    <col min="1536" max="1536" width="11.28515625" style="1" customWidth="1"/>
    <col min="1537" max="1537" width="43" style="1" bestFit="1" customWidth="1"/>
    <col min="1538" max="1538" width="25.42578125" style="1" customWidth="1"/>
    <col min="1539" max="1544" width="15.7109375" style="1" customWidth="1"/>
    <col min="1545" max="1545" width="23.28515625" style="1" customWidth="1"/>
    <col min="1546" max="1546" width="14.28515625" style="1" bestFit="1" customWidth="1"/>
    <col min="1547" max="1548" width="21.5703125" style="1" customWidth="1"/>
    <col min="1549" max="1791" width="9.140625" style="1"/>
    <col min="1792" max="1792" width="11.28515625" style="1" customWidth="1"/>
    <col min="1793" max="1793" width="43" style="1" bestFit="1" customWidth="1"/>
    <col min="1794" max="1794" width="25.42578125" style="1" customWidth="1"/>
    <col min="1795" max="1800" width="15.7109375" style="1" customWidth="1"/>
    <col min="1801" max="1801" width="23.28515625" style="1" customWidth="1"/>
    <col min="1802" max="1802" width="14.28515625" style="1" bestFit="1" customWidth="1"/>
    <col min="1803" max="1804" width="21.5703125" style="1" customWidth="1"/>
    <col min="1805" max="2047" width="9.140625" style="1"/>
    <col min="2048" max="2048" width="11.28515625" style="1" customWidth="1"/>
    <col min="2049" max="2049" width="43" style="1" bestFit="1" customWidth="1"/>
    <col min="2050" max="2050" width="25.42578125" style="1" customWidth="1"/>
    <col min="2051" max="2056" width="15.7109375" style="1" customWidth="1"/>
    <col min="2057" max="2057" width="23.28515625" style="1" customWidth="1"/>
    <col min="2058" max="2058" width="14.28515625" style="1" bestFit="1" customWidth="1"/>
    <col min="2059" max="2060" width="21.5703125" style="1" customWidth="1"/>
    <col min="2061" max="2303" width="9.140625" style="1"/>
    <col min="2304" max="2304" width="11.28515625" style="1" customWidth="1"/>
    <col min="2305" max="2305" width="43" style="1" bestFit="1" customWidth="1"/>
    <col min="2306" max="2306" width="25.42578125" style="1" customWidth="1"/>
    <col min="2307" max="2312" width="15.7109375" style="1" customWidth="1"/>
    <col min="2313" max="2313" width="23.28515625" style="1" customWidth="1"/>
    <col min="2314" max="2314" width="14.28515625" style="1" bestFit="1" customWidth="1"/>
    <col min="2315" max="2316" width="21.5703125" style="1" customWidth="1"/>
    <col min="2317" max="2559" width="9.140625" style="1"/>
    <col min="2560" max="2560" width="11.28515625" style="1" customWidth="1"/>
    <col min="2561" max="2561" width="43" style="1" bestFit="1" customWidth="1"/>
    <col min="2562" max="2562" width="25.42578125" style="1" customWidth="1"/>
    <col min="2563" max="2568" width="15.7109375" style="1" customWidth="1"/>
    <col min="2569" max="2569" width="23.28515625" style="1" customWidth="1"/>
    <col min="2570" max="2570" width="14.28515625" style="1" bestFit="1" customWidth="1"/>
    <col min="2571" max="2572" width="21.5703125" style="1" customWidth="1"/>
    <col min="2573" max="2815" width="9.140625" style="1"/>
    <col min="2816" max="2816" width="11.28515625" style="1" customWidth="1"/>
    <col min="2817" max="2817" width="43" style="1" bestFit="1" customWidth="1"/>
    <col min="2818" max="2818" width="25.42578125" style="1" customWidth="1"/>
    <col min="2819" max="2824" width="15.7109375" style="1" customWidth="1"/>
    <col min="2825" max="2825" width="23.28515625" style="1" customWidth="1"/>
    <col min="2826" max="2826" width="14.28515625" style="1" bestFit="1" customWidth="1"/>
    <col min="2827" max="2828" width="21.5703125" style="1" customWidth="1"/>
    <col min="2829" max="3071" width="9.140625" style="1"/>
    <col min="3072" max="3072" width="11.28515625" style="1" customWidth="1"/>
    <col min="3073" max="3073" width="43" style="1" bestFit="1" customWidth="1"/>
    <col min="3074" max="3074" width="25.42578125" style="1" customWidth="1"/>
    <col min="3075" max="3080" width="15.7109375" style="1" customWidth="1"/>
    <col min="3081" max="3081" width="23.28515625" style="1" customWidth="1"/>
    <col min="3082" max="3082" width="14.28515625" style="1" bestFit="1" customWidth="1"/>
    <col min="3083" max="3084" width="21.5703125" style="1" customWidth="1"/>
    <col min="3085" max="3327" width="9.140625" style="1"/>
    <col min="3328" max="3328" width="11.28515625" style="1" customWidth="1"/>
    <col min="3329" max="3329" width="43" style="1" bestFit="1" customWidth="1"/>
    <col min="3330" max="3330" width="25.42578125" style="1" customWidth="1"/>
    <col min="3331" max="3336" width="15.7109375" style="1" customWidth="1"/>
    <col min="3337" max="3337" width="23.28515625" style="1" customWidth="1"/>
    <col min="3338" max="3338" width="14.28515625" style="1" bestFit="1" customWidth="1"/>
    <col min="3339" max="3340" width="21.5703125" style="1" customWidth="1"/>
    <col min="3341" max="3583" width="9.140625" style="1"/>
    <col min="3584" max="3584" width="11.28515625" style="1" customWidth="1"/>
    <col min="3585" max="3585" width="43" style="1" bestFit="1" customWidth="1"/>
    <col min="3586" max="3586" width="25.42578125" style="1" customWidth="1"/>
    <col min="3587" max="3592" width="15.7109375" style="1" customWidth="1"/>
    <col min="3593" max="3593" width="23.28515625" style="1" customWidth="1"/>
    <col min="3594" max="3594" width="14.28515625" style="1" bestFit="1" customWidth="1"/>
    <col min="3595" max="3596" width="21.5703125" style="1" customWidth="1"/>
    <col min="3597" max="3839" width="9.140625" style="1"/>
    <col min="3840" max="3840" width="11.28515625" style="1" customWidth="1"/>
    <col min="3841" max="3841" width="43" style="1" bestFit="1" customWidth="1"/>
    <col min="3842" max="3842" width="25.42578125" style="1" customWidth="1"/>
    <col min="3843" max="3848" width="15.7109375" style="1" customWidth="1"/>
    <col min="3849" max="3849" width="23.28515625" style="1" customWidth="1"/>
    <col min="3850" max="3850" width="14.28515625" style="1" bestFit="1" customWidth="1"/>
    <col min="3851" max="3852" width="21.5703125" style="1" customWidth="1"/>
    <col min="3853" max="4095" width="9.140625" style="1"/>
    <col min="4096" max="4096" width="11.28515625" style="1" customWidth="1"/>
    <col min="4097" max="4097" width="43" style="1" bestFit="1" customWidth="1"/>
    <col min="4098" max="4098" width="25.42578125" style="1" customWidth="1"/>
    <col min="4099" max="4104" width="15.7109375" style="1" customWidth="1"/>
    <col min="4105" max="4105" width="23.28515625" style="1" customWidth="1"/>
    <col min="4106" max="4106" width="14.28515625" style="1" bestFit="1" customWidth="1"/>
    <col min="4107" max="4108" width="21.5703125" style="1" customWidth="1"/>
    <col min="4109" max="4351" width="9.140625" style="1"/>
    <col min="4352" max="4352" width="11.28515625" style="1" customWidth="1"/>
    <col min="4353" max="4353" width="43" style="1" bestFit="1" customWidth="1"/>
    <col min="4354" max="4354" width="25.42578125" style="1" customWidth="1"/>
    <col min="4355" max="4360" width="15.7109375" style="1" customWidth="1"/>
    <col min="4361" max="4361" width="23.28515625" style="1" customWidth="1"/>
    <col min="4362" max="4362" width="14.28515625" style="1" bestFit="1" customWidth="1"/>
    <col min="4363" max="4364" width="21.5703125" style="1" customWidth="1"/>
    <col min="4365" max="4607" width="9.140625" style="1"/>
    <col min="4608" max="4608" width="11.28515625" style="1" customWidth="1"/>
    <col min="4609" max="4609" width="43" style="1" bestFit="1" customWidth="1"/>
    <col min="4610" max="4610" width="25.42578125" style="1" customWidth="1"/>
    <col min="4611" max="4616" width="15.7109375" style="1" customWidth="1"/>
    <col min="4617" max="4617" width="23.28515625" style="1" customWidth="1"/>
    <col min="4618" max="4618" width="14.28515625" style="1" bestFit="1" customWidth="1"/>
    <col min="4619" max="4620" width="21.5703125" style="1" customWidth="1"/>
    <col min="4621" max="4863" width="9.140625" style="1"/>
    <col min="4864" max="4864" width="11.28515625" style="1" customWidth="1"/>
    <col min="4865" max="4865" width="43" style="1" bestFit="1" customWidth="1"/>
    <col min="4866" max="4866" width="25.42578125" style="1" customWidth="1"/>
    <col min="4867" max="4872" width="15.7109375" style="1" customWidth="1"/>
    <col min="4873" max="4873" width="23.28515625" style="1" customWidth="1"/>
    <col min="4874" max="4874" width="14.28515625" style="1" bestFit="1" customWidth="1"/>
    <col min="4875" max="4876" width="21.5703125" style="1" customWidth="1"/>
    <col min="4877" max="5119" width="9.140625" style="1"/>
    <col min="5120" max="5120" width="11.28515625" style="1" customWidth="1"/>
    <col min="5121" max="5121" width="43" style="1" bestFit="1" customWidth="1"/>
    <col min="5122" max="5122" width="25.42578125" style="1" customWidth="1"/>
    <col min="5123" max="5128" width="15.7109375" style="1" customWidth="1"/>
    <col min="5129" max="5129" width="23.28515625" style="1" customWidth="1"/>
    <col min="5130" max="5130" width="14.28515625" style="1" bestFit="1" customWidth="1"/>
    <col min="5131" max="5132" width="21.5703125" style="1" customWidth="1"/>
    <col min="5133" max="5375" width="9.140625" style="1"/>
    <col min="5376" max="5376" width="11.28515625" style="1" customWidth="1"/>
    <col min="5377" max="5377" width="43" style="1" bestFit="1" customWidth="1"/>
    <col min="5378" max="5378" width="25.42578125" style="1" customWidth="1"/>
    <col min="5379" max="5384" width="15.7109375" style="1" customWidth="1"/>
    <col min="5385" max="5385" width="23.28515625" style="1" customWidth="1"/>
    <col min="5386" max="5386" width="14.28515625" style="1" bestFit="1" customWidth="1"/>
    <col min="5387" max="5388" width="21.5703125" style="1" customWidth="1"/>
    <col min="5389" max="5631" width="9.140625" style="1"/>
    <col min="5632" max="5632" width="11.28515625" style="1" customWidth="1"/>
    <col min="5633" max="5633" width="43" style="1" bestFit="1" customWidth="1"/>
    <col min="5634" max="5634" width="25.42578125" style="1" customWidth="1"/>
    <col min="5635" max="5640" width="15.7109375" style="1" customWidth="1"/>
    <col min="5641" max="5641" width="23.28515625" style="1" customWidth="1"/>
    <col min="5642" max="5642" width="14.28515625" style="1" bestFit="1" customWidth="1"/>
    <col min="5643" max="5644" width="21.5703125" style="1" customWidth="1"/>
    <col min="5645" max="5887" width="9.140625" style="1"/>
    <col min="5888" max="5888" width="11.28515625" style="1" customWidth="1"/>
    <col min="5889" max="5889" width="43" style="1" bestFit="1" customWidth="1"/>
    <col min="5890" max="5890" width="25.42578125" style="1" customWidth="1"/>
    <col min="5891" max="5896" width="15.7109375" style="1" customWidth="1"/>
    <col min="5897" max="5897" width="23.28515625" style="1" customWidth="1"/>
    <col min="5898" max="5898" width="14.28515625" style="1" bestFit="1" customWidth="1"/>
    <col min="5899" max="5900" width="21.5703125" style="1" customWidth="1"/>
    <col min="5901" max="6143" width="9.140625" style="1"/>
    <col min="6144" max="6144" width="11.28515625" style="1" customWidth="1"/>
    <col min="6145" max="6145" width="43" style="1" bestFit="1" customWidth="1"/>
    <col min="6146" max="6146" width="25.42578125" style="1" customWidth="1"/>
    <col min="6147" max="6152" width="15.7109375" style="1" customWidth="1"/>
    <col min="6153" max="6153" width="23.28515625" style="1" customWidth="1"/>
    <col min="6154" max="6154" width="14.28515625" style="1" bestFit="1" customWidth="1"/>
    <col min="6155" max="6156" width="21.5703125" style="1" customWidth="1"/>
    <col min="6157" max="6399" width="9.140625" style="1"/>
    <col min="6400" max="6400" width="11.28515625" style="1" customWidth="1"/>
    <col min="6401" max="6401" width="43" style="1" bestFit="1" customWidth="1"/>
    <col min="6402" max="6402" width="25.42578125" style="1" customWidth="1"/>
    <col min="6403" max="6408" width="15.7109375" style="1" customWidth="1"/>
    <col min="6409" max="6409" width="23.28515625" style="1" customWidth="1"/>
    <col min="6410" max="6410" width="14.28515625" style="1" bestFit="1" customWidth="1"/>
    <col min="6411" max="6412" width="21.5703125" style="1" customWidth="1"/>
    <col min="6413" max="6655" width="9.140625" style="1"/>
    <col min="6656" max="6656" width="11.28515625" style="1" customWidth="1"/>
    <col min="6657" max="6657" width="43" style="1" bestFit="1" customWidth="1"/>
    <col min="6658" max="6658" width="25.42578125" style="1" customWidth="1"/>
    <col min="6659" max="6664" width="15.7109375" style="1" customWidth="1"/>
    <col min="6665" max="6665" width="23.28515625" style="1" customWidth="1"/>
    <col min="6666" max="6666" width="14.28515625" style="1" bestFit="1" customWidth="1"/>
    <col min="6667" max="6668" width="21.5703125" style="1" customWidth="1"/>
    <col min="6669" max="6911" width="9.140625" style="1"/>
    <col min="6912" max="6912" width="11.28515625" style="1" customWidth="1"/>
    <col min="6913" max="6913" width="43" style="1" bestFit="1" customWidth="1"/>
    <col min="6914" max="6914" width="25.42578125" style="1" customWidth="1"/>
    <col min="6915" max="6920" width="15.7109375" style="1" customWidth="1"/>
    <col min="6921" max="6921" width="23.28515625" style="1" customWidth="1"/>
    <col min="6922" max="6922" width="14.28515625" style="1" bestFit="1" customWidth="1"/>
    <col min="6923" max="6924" width="21.5703125" style="1" customWidth="1"/>
    <col min="6925" max="7167" width="9.140625" style="1"/>
    <col min="7168" max="7168" width="11.28515625" style="1" customWidth="1"/>
    <col min="7169" max="7169" width="43" style="1" bestFit="1" customWidth="1"/>
    <col min="7170" max="7170" width="25.42578125" style="1" customWidth="1"/>
    <col min="7171" max="7176" width="15.7109375" style="1" customWidth="1"/>
    <col min="7177" max="7177" width="23.28515625" style="1" customWidth="1"/>
    <col min="7178" max="7178" width="14.28515625" style="1" bestFit="1" customWidth="1"/>
    <col min="7179" max="7180" width="21.5703125" style="1" customWidth="1"/>
    <col min="7181" max="7423" width="9.140625" style="1"/>
    <col min="7424" max="7424" width="11.28515625" style="1" customWidth="1"/>
    <col min="7425" max="7425" width="43" style="1" bestFit="1" customWidth="1"/>
    <col min="7426" max="7426" width="25.42578125" style="1" customWidth="1"/>
    <col min="7427" max="7432" width="15.7109375" style="1" customWidth="1"/>
    <col min="7433" max="7433" width="23.28515625" style="1" customWidth="1"/>
    <col min="7434" max="7434" width="14.28515625" style="1" bestFit="1" customWidth="1"/>
    <col min="7435" max="7436" width="21.5703125" style="1" customWidth="1"/>
    <col min="7437" max="7679" width="9.140625" style="1"/>
    <col min="7680" max="7680" width="11.28515625" style="1" customWidth="1"/>
    <col min="7681" max="7681" width="43" style="1" bestFit="1" customWidth="1"/>
    <col min="7682" max="7682" width="25.42578125" style="1" customWidth="1"/>
    <col min="7683" max="7688" width="15.7109375" style="1" customWidth="1"/>
    <col min="7689" max="7689" width="23.28515625" style="1" customWidth="1"/>
    <col min="7690" max="7690" width="14.28515625" style="1" bestFit="1" customWidth="1"/>
    <col min="7691" max="7692" width="21.5703125" style="1" customWidth="1"/>
    <col min="7693" max="7935" width="9.140625" style="1"/>
    <col min="7936" max="7936" width="11.28515625" style="1" customWidth="1"/>
    <col min="7937" max="7937" width="43" style="1" bestFit="1" customWidth="1"/>
    <col min="7938" max="7938" width="25.42578125" style="1" customWidth="1"/>
    <col min="7939" max="7944" width="15.7109375" style="1" customWidth="1"/>
    <col min="7945" max="7945" width="23.28515625" style="1" customWidth="1"/>
    <col min="7946" max="7946" width="14.28515625" style="1" bestFit="1" customWidth="1"/>
    <col min="7947" max="7948" width="21.5703125" style="1" customWidth="1"/>
    <col min="7949" max="8191" width="9.140625" style="1"/>
    <col min="8192" max="8192" width="11.28515625" style="1" customWidth="1"/>
    <col min="8193" max="8193" width="43" style="1" bestFit="1" customWidth="1"/>
    <col min="8194" max="8194" width="25.42578125" style="1" customWidth="1"/>
    <col min="8195" max="8200" width="15.7109375" style="1" customWidth="1"/>
    <col min="8201" max="8201" width="23.28515625" style="1" customWidth="1"/>
    <col min="8202" max="8202" width="14.28515625" style="1" bestFit="1" customWidth="1"/>
    <col min="8203" max="8204" width="21.5703125" style="1" customWidth="1"/>
    <col min="8205" max="8447" width="9.140625" style="1"/>
    <col min="8448" max="8448" width="11.28515625" style="1" customWidth="1"/>
    <col min="8449" max="8449" width="43" style="1" bestFit="1" customWidth="1"/>
    <col min="8450" max="8450" width="25.42578125" style="1" customWidth="1"/>
    <col min="8451" max="8456" width="15.7109375" style="1" customWidth="1"/>
    <col min="8457" max="8457" width="23.28515625" style="1" customWidth="1"/>
    <col min="8458" max="8458" width="14.28515625" style="1" bestFit="1" customWidth="1"/>
    <col min="8459" max="8460" width="21.5703125" style="1" customWidth="1"/>
    <col min="8461" max="8703" width="9.140625" style="1"/>
    <col min="8704" max="8704" width="11.28515625" style="1" customWidth="1"/>
    <col min="8705" max="8705" width="43" style="1" bestFit="1" customWidth="1"/>
    <col min="8706" max="8706" width="25.42578125" style="1" customWidth="1"/>
    <col min="8707" max="8712" width="15.7109375" style="1" customWidth="1"/>
    <col min="8713" max="8713" width="23.28515625" style="1" customWidth="1"/>
    <col min="8714" max="8714" width="14.28515625" style="1" bestFit="1" customWidth="1"/>
    <col min="8715" max="8716" width="21.5703125" style="1" customWidth="1"/>
    <col min="8717" max="8959" width="9.140625" style="1"/>
    <col min="8960" max="8960" width="11.28515625" style="1" customWidth="1"/>
    <col min="8961" max="8961" width="43" style="1" bestFit="1" customWidth="1"/>
    <col min="8962" max="8962" width="25.42578125" style="1" customWidth="1"/>
    <col min="8963" max="8968" width="15.7109375" style="1" customWidth="1"/>
    <col min="8969" max="8969" width="23.28515625" style="1" customWidth="1"/>
    <col min="8970" max="8970" width="14.28515625" style="1" bestFit="1" customWidth="1"/>
    <col min="8971" max="8972" width="21.5703125" style="1" customWidth="1"/>
    <col min="8973" max="9215" width="9.140625" style="1"/>
    <col min="9216" max="9216" width="11.28515625" style="1" customWidth="1"/>
    <col min="9217" max="9217" width="43" style="1" bestFit="1" customWidth="1"/>
    <col min="9218" max="9218" width="25.42578125" style="1" customWidth="1"/>
    <col min="9219" max="9224" width="15.7109375" style="1" customWidth="1"/>
    <col min="9225" max="9225" width="23.28515625" style="1" customWidth="1"/>
    <col min="9226" max="9226" width="14.28515625" style="1" bestFit="1" customWidth="1"/>
    <col min="9227" max="9228" width="21.5703125" style="1" customWidth="1"/>
    <col min="9229" max="9471" width="9.140625" style="1"/>
    <col min="9472" max="9472" width="11.28515625" style="1" customWidth="1"/>
    <col min="9473" max="9473" width="43" style="1" bestFit="1" customWidth="1"/>
    <col min="9474" max="9474" width="25.42578125" style="1" customWidth="1"/>
    <col min="9475" max="9480" width="15.7109375" style="1" customWidth="1"/>
    <col min="9481" max="9481" width="23.28515625" style="1" customWidth="1"/>
    <col min="9482" max="9482" width="14.28515625" style="1" bestFit="1" customWidth="1"/>
    <col min="9483" max="9484" width="21.5703125" style="1" customWidth="1"/>
    <col min="9485" max="9727" width="9.140625" style="1"/>
    <col min="9728" max="9728" width="11.28515625" style="1" customWidth="1"/>
    <col min="9729" max="9729" width="43" style="1" bestFit="1" customWidth="1"/>
    <col min="9730" max="9730" width="25.42578125" style="1" customWidth="1"/>
    <col min="9731" max="9736" width="15.7109375" style="1" customWidth="1"/>
    <col min="9737" max="9737" width="23.28515625" style="1" customWidth="1"/>
    <col min="9738" max="9738" width="14.28515625" style="1" bestFit="1" customWidth="1"/>
    <col min="9739" max="9740" width="21.5703125" style="1" customWidth="1"/>
    <col min="9741" max="9983" width="9.140625" style="1"/>
    <col min="9984" max="9984" width="11.28515625" style="1" customWidth="1"/>
    <col min="9985" max="9985" width="43" style="1" bestFit="1" customWidth="1"/>
    <col min="9986" max="9986" width="25.42578125" style="1" customWidth="1"/>
    <col min="9987" max="9992" width="15.7109375" style="1" customWidth="1"/>
    <col min="9993" max="9993" width="23.28515625" style="1" customWidth="1"/>
    <col min="9994" max="9994" width="14.28515625" style="1" bestFit="1" customWidth="1"/>
    <col min="9995" max="9996" width="21.5703125" style="1" customWidth="1"/>
    <col min="9997" max="10239" width="9.140625" style="1"/>
    <col min="10240" max="10240" width="11.28515625" style="1" customWidth="1"/>
    <col min="10241" max="10241" width="43" style="1" bestFit="1" customWidth="1"/>
    <col min="10242" max="10242" width="25.42578125" style="1" customWidth="1"/>
    <col min="10243" max="10248" width="15.7109375" style="1" customWidth="1"/>
    <col min="10249" max="10249" width="23.28515625" style="1" customWidth="1"/>
    <col min="10250" max="10250" width="14.28515625" style="1" bestFit="1" customWidth="1"/>
    <col min="10251" max="10252" width="21.5703125" style="1" customWidth="1"/>
    <col min="10253" max="10495" width="9.140625" style="1"/>
    <col min="10496" max="10496" width="11.28515625" style="1" customWidth="1"/>
    <col min="10497" max="10497" width="43" style="1" bestFit="1" customWidth="1"/>
    <col min="10498" max="10498" width="25.42578125" style="1" customWidth="1"/>
    <col min="10499" max="10504" width="15.7109375" style="1" customWidth="1"/>
    <col min="10505" max="10505" width="23.28515625" style="1" customWidth="1"/>
    <col min="10506" max="10506" width="14.28515625" style="1" bestFit="1" customWidth="1"/>
    <col min="10507" max="10508" width="21.5703125" style="1" customWidth="1"/>
    <col min="10509" max="10751" width="9.140625" style="1"/>
    <col min="10752" max="10752" width="11.28515625" style="1" customWidth="1"/>
    <col min="10753" max="10753" width="43" style="1" bestFit="1" customWidth="1"/>
    <col min="10754" max="10754" width="25.42578125" style="1" customWidth="1"/>
    <col min="10755" max="10760" width="15.7109375" style="1" customWidth="1"/>
    <col min="10761" max="10761" width="23.28515625" style="1" customWidth="1"/>
    <col min="10762" max="10762" width="14.28515625" style="1" bestFit="1" customWidth="1"/>
    <col min="10763" max="10764" width="21.5703125" style="1" customWidth="1"/>
    <col min="10765" max="11007" width="9.140625" style="1"/>
    <col min="11008" max="11008" width="11.28515625" style="1" customWidth="1"/>
    <col min="11009" max="11009" width="43" style="1" bestFit="1" customWidth="1"/>
    <col min="11010" max="11010" width="25.42578125" style="1" customWidth="1"/>
    <col min="11011" max="11016" width="15.7109375" style="1" customWidth="1"/>
    <col min="11017" max="11017" width="23.28515625" style="1" customWidth="1"/>
    <col min="11018" max="11018" width="14.28515625" style="1" bestFit="1" customWidth="1"/>
    <col min="11019" max="11020" width="21.5703125" style="1" customWidth="1"/>
    <col min="11021" max="11263" width="9.140625" style="1"/>
    <col min="11264" max="11264" width="11.28515625" style="1" customWidth="1"/>
    <col min="11265" max="11265" width="43" style="1" bestFit="1" customWidth="1"/>
    <col min="11266" max="11266" width="25.42578125" style="1" customWidth="1"/>
    <col min="11267" max="11272" width="15.7109375" style="1" customWidth="1"/>
    <col min="11273" max="11273" width="23.28515625" style="1" customWidth="1"/>
    <col min="11274" max="11274" width="14.28515625" style="1" bestFit="1" customWidth="1"/>
    <col min="11275" max="11276" width="21.5703125" style="1" customWidth="1"/>
    <col min="11277" max="11519" width="9.140625" style="1"/>
    <col min="11520" max="11520" width="11.28515625" style="1" customWidth="1"/>
    <col min="11521" max="11521" width="43" style="1" bestFit="1" customWidth="1"/>
    <col min="11522" max="11522" width="25.42578125" style="1" customWidth="1"/>
    <col min="11523" max="11528" width="15.7109375" style="1" customWidth="1"/>
    <col min="11529" max="11529" width="23.28515625" style="1" customWidth="1"/>
    <col min="11530" max="11530" width="14.28515625" style="1" bestFit="1" customWidth="1"/>
    <col min="11531" max="11532" width="21.5703125" style="1" customWidth="1"/>
    <col min="11533" max="11775" width="9.140625" style="1"/>
    <col min="11776" max="11776" width="11.28515625" style="1" customWidth="1"/>
    <col min="11777" max="11777" width="43" style="1" bestFit="1" customWidth="1"/>
    <col min="11778" max="11778" width="25.42578125" style="1" customWidth="1"/>
    <col min="11779" max="11784" width="15.7109375" style="1" customWidth="1"/>
    <col min="11785" max="11785" width="23.28515625" style="1" customWidth="1"/>
    <col min="11786" max="11786" width="14.28515625" style="1" bestFit="1" customWidth="1"/>
    <col min="11787" max="11788" width="21.5703125" style="1" customWidth="1"/>
    <col min="11789" max="12031" width="9.140625" style="1"/>
    <col min="12032" max="12032" width="11.28515625" style="1" customWidth="1"/>
    <col min="12033" max="12033" width="43" style="1" bestFit="1" customWidth="1"/>
    <col min="12034" max="12034" width="25.42578125" style="1" customWidth="1"/>
    <col min="12035" max="12040" width="15.7109375" style="1" customWidth="1"/>
    <col min="12041" max="12041" width="23.28515625" style="1" customWidth="1"/>
    <col min="12042" max="12042" width="14.28515625" style="1" bestFit="1" customWidth="1"/>
    <col min="12043" max="12044" width="21.5703125" style="1" customWidth="1"/>
    <col min="12045" max="12287" width="9.140625" style="1"/>
    <col min="12288" max="12288" width="11.28515625" style="1" customWidth="1"/>
    <col min="12289" max="12289" width="43" style="1" bestFit="1" customWidth="1"/>
    <col min="12290" max="12290" width="25.42578125" style="1" customWidth="1"/>
    <col min="12291" max="12296" width="15.7109375" style="1" customWidth="1"/>
    <col min="12297" max="12297" width="23.28515625" style="1" customWidth="1"/>
    <col min="12298" max="12298" width="14.28515625" style="1" bestFit="1" customWidth="1"/>
    <col min="12299" max="12300" width="21.5703125" style="1" customWidth="1"/>
    <col min="12301" max="12543" width="9.140625" style="1"/>
    <col min="12544" max="12544" width="11.28515625" style="1" customWidth="1"/>
    <col min="12545" max="12545" width="43" style="1" bestFit="1" customWidth="1"/>
    <col min="12546" max="12546" width="25.42578125" style="1" customWidth="1"/>
    <col min="12547" max="12552" width="15.7109375" style="1" customWidth="1"/>
    <col min="12553" max="12553" width="23.28515625" style="1" customWidth="1"/>
    <col min="12554" max="12554" width="14.28515625" style="1" bestFit="1" customWidth="1"/>
    <col min="12555" max="12556" width="21.5703125" style="1" customWidth="1"/>
    <col min="12557" max="12799" width="9.140625" style="1"/>
    <col min="12800" max="12800" width="11.28515625" style="1" customWidth="1"/>
    <col min="12801" max="12801" width="43" style="1" bestFit="1" customWidth="1"/>
    <col min="12802" max="12802" width="25.42578125" style="1" customWidth="1"/>
    <col min="12803" max="12808" width="15.7109375" style="1" customWidth="1"/>
    <col min="12809" max="12809" width="23.28515625" style="1" customWidth="1"/>
    <col min="12810" max="12810" width="14.28515625" style="1" bestFit="1" customWidth="1"/>
    <col min="12811" max="12812" width="21.5703125" style="1" customWidth="1"/>
    <col min="12813" max="13055" width="9.140625" style="1"/>
    <col min="13056" max="13056" width="11.28515625" style="1" customWidth="1"/>
    <col min="13057" max="13057" width="43" style="1" bestFit="1" customWidth="1"/>
    <col min="13058" max="13058" width="25.42578125" style="1" customWidth="1"/>
    <col min="13059" max="13064" width="15.7109375" style="1" customWidth="1"/>
    <col min="13065" max="13065" width="23.28515625" style="1" customWidth="1"/>
    <col min="13066" max="13066" width="14.28515625" style="1" bestFit="1" customWidth="1"/>
    <col min="13067" max="13068" width="21.5703125" style="1" customWidth="1"/>
    <col min="13069" max="13311" width="9.140625" style="1"/>
    <col min="13312" max="13312" width="11.28515625" style="1" customWidth="1"/>
    <col min="13313" max="13313" width="43" style="1" bestFit="1" customWidth="1"/>
    <col min="13314" max="13314" width="25.42578125" style="1" customWidth="1"/>
    <col min="13315" max="13320" width="15.7109375" style="1" customWidth="1"/>
    <col min="13321" max="13321" width="23.28515625" style="1" customWidth="1"/>
    <col min="13322" max="13322" width="14.28515625" style="1" bestFit="1" customWidth="1"/>
    <col min="13323" max="13324" width="21.5703125" style="1" customWidth="1"/>
    <col min="13325" max="13567" width="9.140625" style="1"/>
    <col min="13568" max="13568" width="11.28515625" style="1" customWidth="1"/>
    <col min="13569" max="13569" width="43" style="1" bestFit="1" customWidth="1"/>
    <col min="13570" max="13570" width="25.42578125" style="1" customWidth="1"/>
    <col min="13571" max="13576" width="15.7109375" style="1" customWidth="1"/>
    <col min="13577" max="13577" width="23.28515625" style="1" customWidth="1"/>
    <col min="13578" max="13578" width="14.28515625" style="1" bestFit="1" customWidth="1"/>
    <col min="13579" max="13580" width="21.5703125" style="1" customWidth="1"/>
    <col min="13581" max="13823" width="9.140625" style="1"/>
    <col min="13824" max="13824" width="11.28515625" style="1" customWidth="1"/>
    <col min="13825" max="13825" width="43" style="1" bestFit="1" customWidth="1"/>
    <col min="13826" max="13826" width="25.42578125" style="1" customWidth="1"/>
    <col min="13827" max="13832" width="15.7109375" style="1" customWidth="1"/>
    <col min="13833" max="13833" width="23.28515625" style="1" customWidth="1"/>
    <col min="13834" max="13834" width="14.28515625" style="1" bestFit="1" customWidth="1"/>
    <col min="13835" max="13836" width="21.5703125" style="1" customWidth="1"/>
    <col min="13837" max="14079" width="9.140625" style="1"/>
    <col min="14080" max="14080" width="11.28515625" style="1" customWidth="1"/>
    <col min="14081" max="14081" width="43" style="1" bestFit="1" customWidth="1"/>
    <col min="14082" max="14082" width="25.42578125" style="1" customWidth="1"/>
    <col min="14083" max="14088" width="15.7109375" style="1" customWidth="1"/>
    <col min="14089" max="14089" width="23.28515625" style="1" customWidth="1"/>
    <col min="14090" max="14090" width="14.28515625" style="1" bestFit="1" customWidth="1"/>
    <col min="14091" max="14092" width="21.5703125" style="1" customWidth="1"/>
    <col min="14093" max="14335" width="9.140625" style="1"/>
    <col min="14336" max="14336" width="11.28515625" style="1" customWidth="1"/>
    <col min="14337" max="14337" width="43" style="1" bestFit="1" customWidth="1"/>
    <col min="14338" max="14338" width="25.42578125" style="1" customWidth="1"/>
    <col min="14339" max="14344" width="15.7109375" style="1" customWidth="1"/>
    <col min="14345" max="14345" width="23.28515625" style="1" customWidth="1"/>
    <col min="14346" max="14346" width="14.28515625" style="1" bestFit="1" customWidth="1"/>
    <col min="14347" max="14348" width="21.5703125" style="1" customWidth="1"/>
    <col min="14349" max="14591" width="9.140625" style="1"/>
    <col min="14592" max="14592" width="11.28515625" style="1" customWidth="1"/>
    <col min="14593" max="14593" width="43" style="1" bestFit="1" customWidth="1"/>
    <col min="14594" max="14594" width="25.42578125" style="1" customWidth="1"/>
    <col min="14595" max="14600" width="15.7109375" style="1" customWidth="1"/>
    <col min="14601" max="14601" width="23.28515625" style="1" customWidth="1"/>
    <col min="14602" max="14602" width="14.28515625" style="1" bestFit="1" customWidth="1"/>
    <col min="14603" max="14604" width="21.5703125" style="1" customWidth="1"/>
    <col min="14605" max="14847" width="9.140625" style="1"/>
    <col min="14848" max="14848" width="11.28515625" style="1" customWidth="1"/>
    <col min="14849" max="14849" width="43" style="1" bestFit="1" customWidth="1"/>
    <col min="14850" max="14850" width="25.42578125" style="1" customWidth="1"/>
    <col min="14851" max="14856" width="15.7109375" style="1" customWidth="1"/>
    <col min="14857" max="14857" width="23.28515625" style="1" customWidth="1"/>
    <col min="14858" max="14858" width="14.28515625" style="1" bestFit="1" customWidth="1"/>
    <col min="14859" max="14860" width="21.5703125" style="1" customWidth="1"/>
    <col min="14861" max="15103" width="9.140625" style="1"/>
    <col min="15104" max="15104" width="11.28515625" style="1" customWidth="1"/>
    <col min="15105" max="15105" width="43" style="1" bestFit="1" customWidth="1"/>
    <col min="15106" max="15106" width="25.42578125" style="1" customWidth="1"/>
    <col min="15107" max="15112" width="15.7109375" style="1" customWidth="1"/>
    <col min="15113" max="15113" width="23.28515625" style="1" customWidth="1"/>
    <col min="15114" max="15114" width="14.28515625" style="1" bestFit="1" customWidth="1"/>
    <col min="15115" max="15116" width="21.5703125" style="1" customWidth="1"/>
    <col min="15117" max="15359" width="9.140625" style="1"/>
    <col min="15360" max="15360" width="11.28515625" style="1" customWidth="1"/>
    <col min="15361" max="15361" width="43" style="1" bestFit="1" customWidth="1"/>
    <col min="15362" max="15362" width="25.42578125" style="1" customWidth="1"/>
    <col min="15363" max="15368" width="15.7109375" style="1" customWidth="1"/>
    <col min="15369" max="15369" width="23.28515625" style="1" customWidth="1"/>
    <col min="15370" max="15370" width="14.28515625" style="1" bestFit="1" customWidth="1"/>
    <col min="15371" max="15372" width="21.5703125" style="1" customWidth="1"/>
    <col min="15373" max="15615" width="9.140625" style="1"/>
    <col min="15616" max="15616" width="11.28515625" style="1" customWidth="1"/>
    <col min="15617" max="15617" width="43" style="1" bestFit="1" customWidth="1"/>
    <col min="15618" max="15618" width="25.42578125" style="1" customWidth="1"/>
    <col min="15619" max="15624" width="15.7109375" style="1" customWidth="1"/>
    <col min="15625" max="15625" width="23.28515625" style="1" customWidth="1"/>
    <col min="15626" max="15626" width="14.28515625" style="1" bestFit="1" customWidth="1"/>
    <col min="15627" max="15628" width="21.5703125" style="1" customWidth="1"/>
    <col min="15629" max="15871" width="9.140625" style="1"/>
    <col min="15872" max="15872" width="11.28515625" style="1" customWidth="1"/>
    <col min="15873" max="15873" width="43" style="1" bestFit="1" customWidth="1"/>
    <col min="15874" max="15874" width="25.42578125" style="1" customWidth="1"/>
    <col min="15875" max="15880" width="15.7109375" style="1" customWidth="1"/>
    <col min="15881" max="15881" width="23.28515625" style="1" customWidth="1"/>
    <col min="15882" max="15882" width="14.28515625" style="1" bestFit="1" customWidth="1"/>
    <col min="15883" max="15884" width="21.5703125" style="1" customWidth="1"/>
    <col min="15885" max="16127" width="9.140625" style="1"/>
    <col min="16128" max="16128" width="11.28515625" style="1" customWidth="1"/>
    <col min="16129" max="16129" width="43" style="1" bestFit="1" customWidth="1"/>
    <col min="16130" max="16130" width="25.42578125" style="1" customWidth="1"/>
    <col min="16131" max="16136" width="15.7109375" style="1" customWidth="1"/>
    <col min="16137" max="16137" width="23.28515625" style="1" customWidth="1"/>
    <col min="16138" max="16138" width="14.28515625" style="1" bestFit="1" customWidth="1"/>
    <col min="16139" max="16140" width="21.5703125" style="1" customWidth="1"/>
    <col min="16141" max="16384" width="9.140625" style="1"/>
  </cols>
  <sheetData>
    <row r="1" spans="1:12" ht="30" customHeight="1" x14ac:dyDescent="0.2">
      <c r="A1" s="322" t="s">
        <v>50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</row>
    <row r="2" spans="1:12" ht="30" customHeight="1" x14ac:dyDescent="0.2">
      <c r="A2" s="323" t="s">
        <v>96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</row>
    <row r="3" spans="1:12" ht="30" customHeight="1" x14ac:dyDescent="0.2">
      <c r="A3" s="323" t="s">
        <v>51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</row>
    <row r="4" spans="1:12" ht="30" customHeight="1" x14ac:dyDescent="0.2">
      <c r="A4" s="323" t="s">
        <v>97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</row>
    <row r="5" spans="1:12" ht="30" customHeight="1" x14ac:dyDescent="0.2">
      <c r="A5" s="324" t="s">
        <v>124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</row>
    <row r="6" spans="1:12" ht="30" customHeight="1" x14ac:dyDescent="0.2">
      <c r="A6" s="2"/>
      <c r="B6" s="3"/>
      <c r="C6" s="4"/>
      <c r="D6" s="2"/>
      <c r="E6" s="2"/>
      <c r="F6" s="2"/>
      <c r="G6" s="2"/>
      <c r="H6" s="2"/>
      <c r="I6" s="2"/>
      <c r="J6" s="2"/>
      <c r="K6" s="2"/>
      <c r="L6" s="2"/>
    </row>
    <row r="7" spans="1:12" ht="30" customHeight="1" x14ac:dyDescent="0.2">
      <c r="A7" s="2"/>
      <c r="B7" s="3"/>
      <c r="C7" s="4"/>
      <c r="D7" s="2"/>
      <c r="E7" s="2"/>
      <c r="F7" s="2"/>
      <c r="G7" s="2"/>
      <c r="H7" s="2"/>
      <c r="I7" s="2"/>
      <c r="J7" s="2"/>
      <c r="K7" s="2"/>
      <c r="L7" s="2"/>
    </row>
    <row r="8" spans="1:12" ht="15.75" customHeight="1" thickBot="1" x14ac:dyDescent="0.3"/>
    <row r="9" spans="1:12" ht="19.5" customHeight="1" thickBot="1" x14ac:dyDescent="0.25">
      <c r="A9" s="325" t="s">
        <v>52</v>
      </c>
      <c r="B9" s="328" t="s">
        <v>53</v>
      </c>
      <c r="C9" s="331" t="s">
        <v>54</v>
      </c>
      <c r="D9" s="334" t="s">
        <v>55</v>
      </c>
      <c r="E9" s="335"/>
      <c r="F9" s="335"/>
      <c r="G9" s="335"/>
      <c r="H9" s="335"/>
      <c r="I9" s="335"/>
      <c r="J9" s="336" t="s">
        <v>56</v>
      </c>
      <c r="K9" s="313" t="s">
        <v>0</v>
      </c>
      <c r="L9" s="316" t="s">
        <v>209</v>
      </c>
    </row>
    <row r="10" spans="1:12" ht="21.75" customHeight="1" thickBot="1" x14ac:dyDescent="0.25">
      <c r="A10" s="326"/>
      <c r="B10" s="329"/>
      <c r="C10" s="332"/>
      <c r="D10" s="8" t="s">
        <v>57</v>
      </c>
      <c r="E10" s="8" t="s">
        <v>57</v>
      </c>
      <c r="F10" s="8" t="s">
        <v>57</v>
      </c>
      <c r="G10" s="8" t="s">
        <v>58</v>
      </c>
      <c r="H10" s="8" t="s">
        <v>7</v>
      </c>
      <c r="I10" s="8" t="s">
        <v>57</v>
      </c>
      <c r="J10" s="337"/>
      <c r="K10" s="314"/>
      <c r="L10" s="317"/>
    </row>
    <row r="11" spans="1:12" ht="48" customHeight="1" x14ac:dyDescent="0.2">
      <c r="A11" s="327"/>
      <c r="B11" s="330"/>
      <c r="C11" s="333"/>
      <c r="D11" s="9" t="s">
        <v>125</v>
      </c>
      <c r="E11" s="9" t="s">
        <v>206</v>
      </c>
      <c r="F11" s="9" t="s">
        <v>208</v>
      </c>
      <c r="G11" s="10"/>
      <c r="H11" s="11"/>
      <c r="I11" s="9" t="s">
        <v>207</v>
      </c>
      <c r="J11" s="338"/>
      <c r="K11" s="315"/>
      <c r="L11" s="318"/>
    </row>
    <row r="12" spans="1:12" ht="30" customHeight="1" x14ac:dyDescent="0.2">
      <c r="A12" s="12">
        <v>1</v>
      </c>
      <c r="B12" s="17" t="s">
        <v>127</v>
      </c>
      <c r="C12" s="18" t="s">
        <v>18</v>
      </c>
      <c r="D12" s="72">
        <v>80</v>
      </c>
      <c r="E12" s="72">
        <v>78</v>
      </c>
      <c r="F12" s="72">
        <v>84</v>
      </c>
      <c r="G12" s="72"/>
      <c r="H12" s="72"/>
      <c r="I12" s="72"/>
      <c r="J12" s="15">
        <f t="shared" ref="J12:J43" si="0">SUM(D12:I12)</f>
        <v>242</v>
      </c>
      <c r="K12" s="68" t="s">
        <v>62</v>
      </c>
      <c r="L12" s="16">
        <f>AVERAGE(D12,E12,F12,G12,H12,I12,)</f>
        <v>60.5</v>
      </c>
    </row>
    <row r="13" spans="1:12" ht="30" customHeight="1" x14ac:dyDescent="0.2">
      <c r="A13" s="12">
        <v>2</v>
      </c>
      <c r="B13" s="17" t="s">
        <v>129</v>
      </c>
      <c r="C13" s="18" t="s">
        <v>2</v>
      </c>
      <c r="D13" s="72">
        <v>43</v>
      </c>
      <c r="E13" s="72"/>
      <c r="F13" s="72"/>
      <c r="G13" s="72"/>
      <c r="H13" s="72"/>
      <c r="I13" s="72"/>
      <c r="J13" s="15">
        <f t="shared" si="0"/>
        <v>43</v>
      </c>
      <c r="K13" s="68" t="s">
        <v>62</v>
      </c>
      <c r="L13" s="16">
        <f t="shared" ref="L13:L77" si="1">AVERAGE(D13,E13,F13,G13,H13,I13,)</f>
        <v>21.5</v>
      </c>
    </row>
    <row r="14" spans="1:12" ht="30" customHeight="1" x14ac:dyDescent="0.2">
      <c r="A14" s="12">
        <v>3</v>
      </c>
      <c r="B14" s="17" t="s">
        <v>104</v>
      </c>
      <c r="C14" s="18" t="s">
        <v>105</v>
      </c>
      <c r="D14" s="72"/>
      <c r="E14" s="72"/>
      <c r="F14" s="72"/>
      <c r="G14" s="72"/>
      <c r="H14" s="72"/>
      <c r="I14" s="72"/>
      <c r="J14" s="15">
        <f t="shared" si="0"/>
        <v>0</v>
      </c>
      <c r="K14" s="68" t="s">
        <v>62</v>
      </c>
      <c r="L14" s="16">
        <f t="shared" si="1"/>
        <v>0</v>
      </c>
    </row>
    <row r="15" spans="1:12" ht="30" customHeight="1" x14ac:dyDescent="0.2">
      <c r="A15" s="12">
        <v>4</v>
      </c>
      <c r="B15" s="17" t="s">
        <v>112</v>
      </c>
      <c r="C15" s="18" t="s">
        <v>12</v>
      </c>
      <c r="D15" s="72">
        <v>67</v>
      </c>
      <c r="E15" s="72"/>
      <c r="F15" s="72"/>
      <c r="G15" s="72"/>
      <c r="H15" s="72"/>
      <c r="I15" s="72"/>
      <c r="J15" s="15">
        <f t="shared" si="0"/>
        <v>67</v>
      </c>
      <c r="K15" s="19" t="s">
        <v>62</v>
      </c>
      <c r="L15" s="16">
        <f t="shared" si="1"/>
        <v>33.5</v>
      </c>
    </row>
    <row r="16" spans="1:12" ht="30" customHeight="1" x14ac:dyDescent="0.2">
      <c r="A16" s="12">
        <v>5</v>
      </c>
      <c r="B16" s="17" t="s">
        <v>225</v>
      </c>
      <c r="C16" s="18" t="s">
        <v>226</v>
      </c>
      <c r="D16" s="72"/>
      <c r="E16" s="72"/>
      <c r="F16" s="72">
        <v>88</v>
      </c>
      <c r="G16" s="72"/>
      <c r="H16" s="72"/>
      <c r="I16" s="72"/>
      <c r="J16" s="15">
        <f t="shared" si="0"/>
        <v>88</v>
      </c>
      <c r="K16" s="19" t="s">
        <v>62</v>
      </c>
      <c r="L16" s="16">
        <f t="shared" si="1"/>
        <v>44</v>
      </c>
    </row>
    <row r="17" spans="1:12" ht="30" customHeight="1" x14ac:dyDescent="0.2">
      <c r="A17" s="12">
        <v>6</v>
      </c>
      <c r="B17" s="17" t="s">
        <v>232</v>
      </c>
      <c r="C17" s="18" t="s">
        <v>6</v>
      </c>
      <c r="D17" s="72"/>
      <c r="E17" s="72"/>
      <c r="F17" s="72">
        <v>59</v>
      </c>
      <c r="G17" s="72"/>
      <c r="H17" s="72"/>
      <c r="I17" s="72"/>
      <c r="J17" s="15">
        <f t="shared" si="0"/>
        <v>59</v>
      </c>
      <c r="K17" s="19" t="s">
        <v>62</v>
      </c>
      <c r="L17" s="16">
        <f t="shared" si="1"/>
        <v>29.5</v>
      </c>
    </row>
    <row r="18" spans="1:12" ht="30" customHeight="1" x14ac:dyDescent="0.2">
      <c r="A18" s="12">
        <v>7</v>
      </c>
      <c r="B18" s="17" t="s">
        <v>117</v>
      </c>
      <c r="C18" s="18" t="s">
        <v>6</v>
      </c>
      <c r="D18" s="72"/>
      <c r="E18" s="72"/>
      <c r="F18" s="72"/>
      <c r="G18" s="72"/>
      <c r="H18" s="72"/>
      <c r="I18" s="72"/>
      <c r="J18" s="15">
        <f t="shared" si="0"/>
        <v>0</v>
      </c>
      <c r="K18" s="19" t="s">
        <v>62</v>
      </c>
      <c r="L18" s="16">
        <f t="shared" si="1"/>
        <v>0</v>
      </c>
    </row>
    <row r="19" spans="1:12" ht="30" customHeight="1" x14ac:dyDescent="0.2">
      <c r="A19" s="12">
        <v>8</v>
      </c>
      <c r="B19" s="17" t="s">
        <v>4</v>
      </c>
      <c r="C19" s="18" t="s">
        <v>5</v>
      </c>
      <c r="D19" s="72">
        <v>81</v>
      </c>
      <c r="E19" s="72">
        <v>85</v>
      </c>
      <c r="F19" s="72">
        <v>87</v>
      </c>
      <c r="G19" s="72"/>
      <c r="H19" s="72"/>
      <c r="I19" s="72"/>
      <c r="J19" s="15">
        <f t="shared" si="0"/>
        <v>253</v>
      </c>
      <c r="K19" s="19" t="s">
        <v>66</v>
      </c>
      <c r="L19" s="16">
        <f t="shared" si="1"/>
        <v>63.25</v>
      </c>
    </row>
    <row r="20" spans="1:12" ht="30" customHeight="1" x14ac:dyDescent="0.2">
      <c r="A20" s="12">
        <v>9</v>
      </c>
      <c r="B20" s="17" t="s">
        <v>111</v>
      </c>
      <c r="C20" s="18" t="s">
        <v>5</v>
      </c>
      <c r="D20" s="72"/>
      <c r="E20" s="72"/>
      <c r="F20" s="72"/>
      <c r="G20" s="72"/>
      <c r="H20" s="72"/>
      <c r="I20" s="72"/>
      <c r="J20" s="15">
        <f t="shared" si="0"/>
        <v>0</v>
      </c>
      <c r="K20" s="19" t="s">
        <v>62</v>
      </c>
      <c r="L20" s="16">
        <f t="shared" si="1"/>
        <v>0</v>
      </c>
    </row>
    <row r="21" spans="1:12" ht="30" customHeight="1" x14ac:dyDescent="0.2">
      <c r="A21" s="12">
        <v>10</v>
      </c>
      <c r="B21" s="17" t="s">
        <v>113</v>
      </c>
      <c r="C21" s="18" t="s">
        <v>16</v>
      </c>
      <c r="D21" s="72"/>
      <c r="E21" s="72"/>
      <c r="F21" s="72"/>
      <c r="G21" s="72"/>
      <c r="H21" s="72"/>
      <c r="I21" s="72"/>
      <c r="J21" s="15">
        <f t="shared" si="0"/>
        <v>0</v>
      </c>
      <c r="K21" s="19" t="s">
        <v>62</v>
      </c>
      <c r="L21" s="16">
        <f t="shared" si="1"/>
        <v>0</v>
      </c>
    </row>
    <row r="22" spans="1:12" ht="30" customHeight="1" x14ac:dyDescent="0.2">
      <c r="A22" s="12">
        <v>11</v>
      </c>
      <c r="B22" s="17" t="s">
        <v>32</v>
      </c>
      <c r="C22" s="18" t="s">
        <v>12</v>
      </c>
      <c r="D22" s="72"/>
      <c r="E22" s="72"/>
      <c r="F22" s="72"/>
      <c r="G22" s="72"/>
      <c r="H22" s="72"/>
      <c r="I22" s="72"/>
      <c r="J22" s="15">
        <f t="shared" si="0"/>
        <v>0</v>
      </c>
      <c r="K22" s="19" t="s">
        <v>60</v>
      </c>
      <c r="L22" s="16">
        <f t="shared" si="1"/>
        <v>0</v>
      </c>
    </row>
    <row r="23" spans="1:12" ht="30" customHeight="1" x14ac:dyDescent="0.2">
      <c r="A23" s="12">
        <v>12</v>
      </c>
      <c r="B23" s="17" t="s">
        <v>82</v>
      </c>
      <c r="C23" s="18" t="s">
        <v>12</v>
      </c>
      <c r="D23" s="72">
        <v>69</v>
      </c>
      <c r="E23" s="72"/>
      <c r="F23" s="72"/>
      <c r="G23" s="72"/>
      <c r="H23" s="72"/>
      <c r="I23" s="72"/>
      <c r="J23" s="15">
        <f t="shared" si="0"/>
        <v>69</v>
      </c>
      <c r="K23" s="19" t="s">
        <v>62</v>
      </c>
      <c r="L23" s="16">
        <f t="shared" si="1"/>
        <v>34.5</v>
      </c>
    </row>
    <row r="24" spans="1:12" ht="30" customHeight="1" x14ac:dyDescent="0.2">
      <c r="A24" s="12">
        <v>13</v>
      </c>
      <c r="B24" s="17" t="s">
        <v>68</v>
      </c>
      <c r="C24" s="18" t="s">
        <v>12</v>
      </c>
      <c r="D24" s="72"/>
      <c r="E24" s="72">
        <v>68</v>
      </c>
      <c r="F24" s="72"/>
      <c r="G24" s="72"/>
      <c r="H24" s="72"/>
      <c r="I24" s="72"/>
      <c r="J24" s="15">
        <f t="shared" si="0"/>
        <v>68</v>
      </c>
      <c r="K24" s="19" t="s">
        <v>60</v>
      </c>
      <c r="L24" s="16">
        <f t="shared" si="1"/>
        <v>34</v>
      </c>
    </row>
    <row r="25" spans="1:12" ht="30" customHeight="1" x14ac:dyDescent="0.2">
      <c r="A25" s="12">
        <v>14</v>
      </c>
      <c r="B25" s="13" t="s">
        <v>59</v>
      </c>
      <c r="C25" s="14" t="s">
        <v>20</v>
      </c>
      <c r="D25" s="72">
        <v>96</v>
      </c>
      <c r="E25" s="72">
        <v>98</v>
      </c>
      <c r="F25" s="72">
        <v>94</v>
      </c>
      <c r="G25" s="72"/>
      <c r="H25" s="72"/>
      <c r="I25" s="72"/>
      <c r="J25" s="15">
        <f t="shared" si="0"/>
        <v>288</v>
      </c>
      <c r="K25" s="19" t="s">
        <v>60</v>
      </c>
      <c r="L25" s="16">
        <f t="shared" si="1"/>
        <v>72</v>
      </c>
    </row>
    <row r="26" spans="1:12" ht="30" customHeight="1" x14ac:dyDescent="0.2">
      <c r="A26" s="12">
        <v>15</v>
      </c>
      <c r="B26" s="20" t="s">
        <v>79</v>
      </c>
      <c r="C26" s="18" t="s">
        <v>30</v>
      </c>
      <c r="D26" s="72"/>
      <c r="E26" s="72"/>
      <c r="F26" s="72"/>
      <c r="G26" s="72"/>
      <c r="H26" s="72"/>
      <c r="I26" s="72"/>
      <c r="J26" s="15">
        <f t="shared" si="0"/>
        <v>0</v>
      </c>
      <c r="K26" s="19" t="s">
        <v>76</v>
      </c>
      <c r="L26" s="16">
        <f t="shared" si="1"/>
        <v>0</v>
      </c>
    </row>
    <row r="27" spans="1:12" ht="30" customHeight="1" x14ac:dyDescent="0.2">
      <c r="A27" s="12">
        <v>16</v>
      </c>
      <c r="B27" s="17" t="s">
        <v>46</v>
      </c>
      <c r="C27" s="18" t="s">
        <v>13</v>
      </c>
      <c r="D27" s="72"/>
      <c r="E27" s="72"/>
      <c r="F27" s="72"/>
      <c r="G27" s="72"/>
      <c r="H27" s="72"/>
      <c r="I27" s="72"/>
      <c r="J27" s="15">
        <f t="shared" si="0"/>
        <v>0</v>
      </c>
      <c r="K27" s="19" t="s">
        <v>76</v>
      </c>
      <c r="L27" s="16">
        <f t="shared" si="1"/>
        <v>0</v>
      </c>
    </row>
    <row r="28" spans="1:12" ht="30" customHeight="1" x14ac:dyDescent="0.2">
      <c r="A28" s="12">
        <v>17</v>
      </c>
      <c r="B28" s="17" t="s">
        <v>27</v>
      </c>
      <c r="C28" s="18" t="s">
        <v>8</v>
      </c>
      <c r="D28" s="72">
        <v>78</v>
      </c>
      <c r="E28" s="72">
        <v>83</v>
      </c>
      <c r="F28" s="72">
        <v>78</v>
      </c>
      <c r="G28" s="72"/>
      <c r="H28" s="72"/>
      <c r="I28" s="72"/>
      <c r="J28" s="15">
        <f t="shared" si="0"/>
        <v>239</v>
      </c>
      <c r="K28" s="19" t="s">
        <v>66</v>
      </c>
      <c r="L28" s="16">
        <f t="shared" si="1"/>
        <v>59.75</v>
      </c>
    </row>
    <row r="29" spans="1:12" ht="30" customHeight="1" x14ac:dyDescent="0.2">
      <c r="A29" s="12">
        <v>18</v>
      </c>
      <c r="B29" s="17" t="s">
        <v>90</v>
      </c>
      <c r="C29" s="18" t="s">
        <v>8</v>
      </c>
      <c r="D29" s="72"/>
      <c r="E29" s="72"/>
      <c r="F29" s="72"/>
      <c r="G29" s="72"/>
      <c r="H29" s="72"/>
      <c r="I29" s="72"/>
      <c r="J29" s="15">
        <f t="shared" si="0"/>
        <v>0</v>
      </c>
      <c r="K29" s="19" t="s">
        <v>62</v>
      </c>
      <c r="L29" s="16">
        <f t="shared" si="1"/>
        <v>0</v>
      </c>
    </row>
    <row r="30" spans="1:12" ht="30" customHeight="1" x14ac:dyDescent="0.2">
      <c r="A30" s="12">
        <v>19</v>
      </c>
      <c r="B30" s="76" t="s">
        <v>241</v>
      </c>
      <c r="C30" s="14"/>
      <c r="D30" s="72"/>
      <c r="E30" s="72">
        <v>30</v>
      </c>
      <c r="F30" s="72">
        <v>41</v>
      </c>
      <c r="G30" s="72"/>
      <c r="H30" s="72"/>
      <c r="I30" s="72"/>
      <c r="J30" s="15">
        <f t="shared" si="0"/>
        <v>71</v>
      </c>
      <c r="K30" s="19" t="s">
        <v>62</v>
      </c>
      <c r="L30" s="16">
        <f t="shared" si="1"/>
        <v>23.666666666666668</v>
      </c>
    </row>
    <row r="31" spans="1:12" ht="30" customHeight="1" x14ac:dyDescent="0.2">
      <c r="A31" s="12">
        <v>20</v>
      </c>
      <c r="B31" s="13" t="s">
        <v>174</v>
      </c>
      <c r="C31" s="14"/>
      <c r="D31" s="72"/>
      <c r="E31" s="72">
        <v>77</v>
      </c>
      <c r="F31" s="72"/>
      <c r="G31" s="72"/>
      <c r="H31" s="72"/>
      <c r="I31" s="72"/>
      <c r="J31" s="15">
        <f t="shared" si="0"/>
        <v>77</v>
      </c>
      <c r="K31" s="19" t="s">
        <v>62</v>
      </c>
      <c r="L31" s="16">
        <f t="shared" si="1"/>
        <v>38.5</v>
      </c>
    </row>
    <row r="32" spans="1:12" ht="30" customHeight="1" x14ac:dyDescent="0.2">
      <c r="A32" s="12">
        <v>21</v>
      </c>
      <c r="B32" s="21" t="s">
        <v>71</v>
      </c>
      <c r="C32" s="18" t="s">
        <v>7</v>
      </c>
      <c r="D32" s="72">
        <v>94</v>
      </c>
      <c r="E32" s="72"/>
      <c r="F32" s="72"/>
      <c r="G32" s="72"/>
      <c r="H32" s="72"/>
      <c r="I32" s="72"/>
      <c r="J32" s="15">
        <f t="shared" si="0"/>
        <v>94</v>
      </c>
      <c r="K32" s="19" t="s">
        <v>60</v>
      </c>
      <c r="L32" s="16">
        <f t="shared" si="1"/>
        <v>47</v>
      </c>
    </row>
    <row r="33" spans="1:12" ht="30" customHeight="1" x14ac:dyDescent="0.2">
      <c r="A33" s="12">
        <v>22</v>
      </c>
      <c r="B33" s="22" t="s">
        <v>26</v>
      </c>
      <c r="C33" s="23" t="s">
        <v>7</v>
      </c>
      <c r="D33" s="72"/>
      <c r="E33" s="72">
        <v>70</v>
      </c>
      <c r="F33" s="72"/>
      <c r="G33" s="72"/>
      <c r="H33" s="72"/>
      <c r="I33" s="72"/>
      <c r="J33" s="15">
        <f t="shared" si="0"/>
        <v>70</v>
      </c>
      <c r="K33" s="19" t="s">
        <v>60</v>
      </c>
      <c r="L33" s="16">
        <f t="shared" si="1"/>
        <v>35</v>
      </c>
    </row>
    <row r="34" spans="1:12" ht="30" customHeight="1" x14ac:dyDescent="0.2">
      <c r="A34" s="12">
        <v>23</v>
      </c>
      <c r="B34" s="27" t="s">
        <v>87</v>
      </c>
      <c r="C34" s="28" t="s">
        <v>8</v>
      </c>
      <c r="D34" s="72"/>
      <c r="E34" s="72">
        <v>85</v>
      </c>
      <c r="F34" s="72"/>
      <c r="G34" s="72"/>
      <c r="H34" s="72"/>
      <c r="I34" s="72"/>
      <c r="J34" s="15">
        <f t="shared" si="0"/>
        <v>85</v>
      </c>
      <c r="K34" s="19" t="s">
        <v>63</v>
      </c>
      <c r="L34" s="16">
        <f t="shared" si="1"/>
        <v>42.5</v>
      </c>
    </row>
    <row r="35" spans="1:12" ht="30" customHeight="1" x14ac:dyDescent="0.2">
      <c r="A35" s="12">
        <v>24</v>
      </c>
      <c r="B35" s="27" t="s">
        <v>37</v>
      </c>
      <c r="C35" s="28" t="s">
        <v>10</v>
      </c>
      <c r="D35" s="72"/>
      <c r="E35" s="72"/>
      <c r="F35" s="72"/>
      <c r="G35" s="72"/>
      <c r="H35" s="72"/>
      <c r="I35" s="72"/>
      <c r="J35" s="15">
        <f t="shared" si="0"/>
        <v>0</v>
      </c>
      <c r="K35" s="19" t="s">
        <v>60</v>
      </c>
      <c r="L35" s="16">
        <f t="shared" si="1"/>
        <v>0</v>
      </c>
    </row>
    <row r="36" spans="1:12" ht="30" customHeight="1" x14ac:dyDescent="0.2">
      <c r="A36" s="12">
        <v>25</v>
      </c>
      <c r="B36" s="27" t="s">
        <v>98</v>
      </c>
      <c r="C36" s="28" t="s">
        <v>9</v>
      </c>
      <c r="D36" s="72"/>
      <c r="E36" s="72"/>
      <c r="F36" s="72"/>
      <c r="G36" s="72"/>
      <c r="H36" s="72"/>
      <c r="I36" s="72"/>
      <c r="J36" s="15">
        <f t="shared" si="0"/>
        <v>0</v>
      </c>
      <c r="K36" s="19" t="s">
        <v>62</v>
      </c>
      <c r="L36" s="16">
        <f t="shared" si="1"/>
        <v>0</v>
      </c>
    </row>
    <row r="37" spans="1:12" ht="30" customHeight="1" x14ac:dyDescent="0.2">
      <c r="A37" s="12">
        <v>26</v>
      </c>
      <c r="B37" s="27" t="s">
        <v>1</v>
      </c>
      <c r="C37" s="28" t="s">
        <v>8</v>
      </c>
      <c r="D37" s="72">
        <v>71</v>
      </c>
      <c r="E37" s="72">
        <v>88</v>
      </c>
      <c r="F37" s="72">
        <v>80</v>
      </c>
      <c r="G37" s="72"/>
      <c r="H37" s="72"/>
      <c r="I37" s="72"/>
      <c r="J37" s="15">
        <f t="shared" si="0"/>
        <v>239</v>
      </c>
      <c r="K37" s="19" t="s">
        <v>66</v>
      </c>
      <c r="L37" s="16">
        <f t="shared" si="1"/>
        <v>59.75</v>
      </c>
    </row>
    <row r="38" spans="1:12" ht="30" customHeight="1" x14ac:dyDescent="0.2">
      <c r="A38" s="12">
        <v>27</v>
      </c>
      <c r="B38" s="27" t="s">
        <v>75</v>
      </c>
      <c r="C38" s="28" t="s">
        <v>6</v>
      </c>
      <c r="D38" s="72"/>
      <c r="E38" s="72"/>
      <c r="F38" s="72">
        <v>81</v>
      </c>
      <c r="G38" s="72"/>
      <c r="H38" s="72"/>
      <c r="I38" s="72"/>
      <c r="J38" s="15">
        <f t="shared" si="0"/>
        <v>81</v>
      </c>
      <c r="K38" s="19" t="s">
        <v>76</v>
      </c>
      <c r="L38" s="16">
        <f t="shared" si="1"/>
        <v>40.5</v>
      </c>
    </row>
    <row r="39" spans="1:12" ht="30" customHeight="1" x14ac:dyDescent="0.2">
      <c r="A39" s="12">
        <v>28</v>
      </c>
      <c r="B39" s="29" t="s">
        <v>36</v>
      </c>
      <c r="C39" s="75" t="s">
        <v>33</v>
      </c>
      <c r="D39" s="72"/>
      <c r="E39" s="72"/>
      <c r="F39" s="72"/>
      <c r="G39" s="72"/>
      <c r="H39" s="72"/>
      <c r="I39" s="72"/>
      <c r="J39" s="15">
        <f t="shared" si="0"/>
        <v>0</v>
      </c>
      <c r="K39" s="19" t="s">
        <v>60</v>
      </c>
      <c r="L39" s="16">
        <f t="shared" si="1"/>
        <v>0</v>
      </c>
    </row>
    <row r="40" spans="1:12" ht="30" customHeight="1" x14ac:dyDescent="0.2">
      <c r="A40" s="12">
        <v>29</v>
      </c>
      <c r="B40" s="29" t="s">
        <v>116</v>
      </c>
      <c r="C40" s="30" t="s">
        <v>6</v>
      </c>
      <c r="D40" s="72"/>
      <c r="E40" s="72"/>
      <c r="F40" s="72">
        <v>81</v>
      </c>
      <c r="G40" s="72"/>
      <c r="H40" s="72"/>
      <c r="I40" s="72"/>
      <c r="J40" s="15">
        <f t="shared" si="0"/>
        <v>81</v>
      </c>
      <c r="K40" s="19" t="s">
        <v>76</v>
      </c>
      <c r="L40" s="16">
        <f t="shared" si="1"/>
        <v>40.5</v>
      </c>
    </row>
    <row r="41" spans="1:12" ht="30" customHeight="1" x14ac:dyDescent="0.2">
      <c r="A41" s="12">
        <v>30</v>
      </c>
      <c r="B41" s="17" t="s">
        <v>29</v>
      </c>
      <c r="C41" s="28" t="s">
        <v>8</v>
      </c>
      <c r="D41" s="72"/>
      <c r="E41" s="72"/>
      <c r="F41" s="72"/>
      <c r="G41" s="72"/>
      <c r="H41" s="72"/>
      <c r="I41" s="72"/>
      <c r="J41" s="15">
        <f t="shared" si="0"/>
        <v>0</v>
      </c>
      <c r="K41" s="19" t="s">
        <v>62</v>
      </c>
      <c r="L41" s="16">
        <f t="shared" si="1"/>
        <v>0</v>
      </c>
    </row>
    <row r="42" spans="1:12" ht="30" customHeight="1" x14ac:dyDescent="0.2">
      <c r="A42" s="12">
        <v>31</v>
      </c>
      <c r="B42" s="65" t="s">
        <v>78</v>
      </c>
      <c r="C42" s="66" t="s">
        <v>10</v>
      </c>
      <c r="D42" s="72"/>
      <c r="E42" s="72"/>
      <c r="F42" s="72"/>
      <c r="G42" s="72"/>
      <c r="H42" s="72"/>
      <c r="I42" s="72"/>
      <c r="J42" s="15">
        <f t="shared" si="0"/>
        <v>0</v>
      </c>
      <c r="K42" s="19" t="s">
        <v>62</v>
      </c>
      <c r="L42" s="16">
        <f t="shared" si="1"/>
        <v>0</v>
      </c>
    </row>
    <row r="43" spans="1:12" ht="30" customHeight="1" x14ac:dyDescent="0.2">
      <c r="A43" s="12">
        <v>32</v>
      </c>
      <c r="B43" s="65" t="s">
        <v>49</v>
      </c>
      <c r="C43" s="66" t="s">
        <v>12</v>
      </c>
      <c r="D43" s="72">
        <v>83</v>
      </c>
      <c r="E43" s="72">
        <v>83</v>
      </c>
      <c r="F43" s="72">
        <v>77</v>
      </c>
      <c r="G43" s="72"/>
      <c r="H43" s="72"/>
      <c r="I43" s="72"/>
      <c r="J43" s="15">
        <f t="shared" si="0"/>
        <v>243</v>
      </c>
      <c r="K43" s="19" t="s">
        <v>60</v>
      </c>
      <c r="L43" s="16">
        <f t="shared" si="1"/>
        <v>60.75</v>
      </c>
    </row>
    <row r="44" spans="1:12" ht="30" customHeight="1" x14ac:dyDescent="0.2">
      <c r="A44" s="12">
        <v>33</v>
      </c>
      <c r="B44" s="65" t="s">
        <v>100</v>
      </c>
      <c r="C44" s="66" t="s">
        <v>2</v>
      </c>
      <c r="D44" s="72">
        <v>57</v>
      </c>
      <c r="E44" s="72">
        <v>60</v>
      </c>
      <c r="F44" s="72">
        <v>66</v>
      </c>
      <c r="G44" s="72"/>
      <c r="H44" s="72"/>
      <c r="I44" s="72"/>
      <c r="J44" s="15">
        <f t="shared" ref="J44:J76" si="2">SUM(D44:I44)</f>
        <v>183</v>
      </c>
      <c r="K44" s="19" t="s">
        <v>80</v>
      </c>
      <c r="L44" s="16">
        <f t="shared" si="1"/>
        <v>45.75</v>
      </c>
    </row>
    <row r="45" spans="1:12" ht="30" customHeight="1" x14ac:dyDescent="0.2">
      <c r="A45" s="12">
        <v>34</v>
      </c>
      <c r="B45" s="13" t="s">
        <v>64</v>
      </c>
      <c r="C45" s="14" t="s">
        <v>5</v>
      </c>
      <c r="D45" s="72">
        <v>91</v>
      </c>
      <c r="E45" s="72">
        <v>82</v>
      </c>
      <c r="F45" s="72">
        <v>86</v>
      </c>
      <c r="G45" s="72"/>
      <c r="H45" s="72"/>
      <c r="I45" s="72"/>
      <c r="J45" s="15">
        <f t="shared" si="2"/>
        <v>259</v>
      </c>
      <c r="K45" s="19" t="s">
        <v>60</v>
      </c>
      <c r="L45" s="16">
        <f t="shared" si="1"/>
        <v>64.75</v>
      </c>
    </row>
    <row r="46" spans="1:12" ht="30" customHeight="1" x14ac:dyDescent="0.2">
      <c r="A46" s="12">
        <v>35</v>
      </c>
      <c r="B46" s="13" t="s">
        <v>102</v>
      </c>
      <c r="C46" s="14" t="s">
        <v>9</v>
      </c>
      <c r="D46" s="72">
        <v>92</v>
      </c>
      <c r="E46" s="72">
        <v>94</v>
      </c>
      <c r="F46" s="73">
        <v>85</v>
      </c>
      <c r="G46" s="73"/>
      <c r="H46" s="73"/>
      <c r="I46" s="73"/>
      <c r="J46" s="15">
        <f t="shared" si="2"/>
        <v>271</v>
      </c>
      <c r="K46" s="19" t="s">
        <v>63</v>
      </c>
      <c r="L46" s="16">
        <f t="shared" si="1"/>
        <v>67.75</v>
      </c>
    </row>
    <row r="47" spans="1:12" ht="30" customHeight="1" x14ac:dyDescent="0.2">
      <c r="A47" s="12">
        <v>36</v>
      </c>
      <c r="B47" s="17" t="s">
        <v>228</v>
      </c>
      <c r="C47" s="18" t="s">
        <v>226</v>
      </c>
      <c r="D47" s="72"/>
      <c r="E47" s="72"/>
      <c r="F47" s="73">
        <v>82</v>
      </c>
      <c r="G47" s="73"/>
      <c r="H47" s="73"/>
      <c r="I47" s="73"/>
      <c r="J47" s="15">
        <f t="shared" si="2"/>
        <v>82</v>
      </c>
      <c r="K47" s="19" t="s">
        <v>62</v>
      </c>
      <c r="L47" s="16">
        <f t="shared" si="1"/>
        <v>41</v>
      </c>
    </row>
    <row r="48" spans="1:12" ht="30" customHeight="1" x14ac:dyDescent="0.2">
      <c r="A48" s="12">
        <v>37</v>
      </c>
      <c r="B48" s="17" t="s">
        <v>44</v>
      </c>
      <c r="C48" s="18" t="s">
        <v>33</v>
      </c>
      <c r="D48" s="72"/>
      <c r="E48" s="72"/>
      <c r="F48" s="73"/>
      <c r="G48" s="73"/>
      <c r="H48" s="73"/>
      <c r="I48" s="73"/>
      <c r="J48" s="15">
        <f t="shared" si="2"/>
        <v>0</v>
      </c>
      <c r="K48" s="19" t="s">
        <v>62</v>
      </c>
      <c r="L48" s="16">
        <f t="shared" si="1"/>
        <v>0</v>
      </c>
    </row>
    <row r="49" spans="1:12" ht="30" customHeight="1" x14ac:dyDescent="0.2">
      <c r="A49" s="12">
        <v>38</v>
      </c>
      <c r="B49" s="17" t="s">
        <v>65</v>
      </c>
      <c r="C49" s="18" t="s">
        <v>8</v>
      </c>
      <c r="D49" s="72"/>
      <c r="E49" s="72">
        <v>87</v>
      </c>
      <c r="F49" s="73">
        <v>89</v>
      </c>
      <c r="G49" s="73"/>
      <c r="H49" s="73"/>
      <c r="I49" s="73"/>
      <c r="J49" s="15">
        <f t="shared" si="2"/>
        <v>176</v>
      </c>
      <c r="K49" s="19" t="s">
        <v>66</v>
      </c>
      <c r="L49" s="16">
        <f t="shared" si="1"/>
        <v>58.666666666666664</v>
      </c>
    </row>
    <row r="50" spans="1:12" ht="30" customHeight="1" x14ac:dyDescent="0.2">
      <c r="A50" s="12">
        <v>39</v>
      </c>
      <c r="B50" s="13" t="s">
        <v>19</v>
      </c>
      <c r="C50" s="14" t="s">
        <v>3</v>
      </c>
      <c r="D50" s="72"/>
      <c r="E50" s="72">
        <v>89</v>
      </c>
      <c r="F50" s="73"/>
      <c r="G50" s="73"/>
      <c r="H50" s="73"/>
      <c r="I50" s="73"/>
      <c r="J50" s="15">
        <f t="shared" si="2"/>
        <v>89</v>
      </c>
      <c r="K50" s="19" t="s">
        <v>60</v>
      </c>
      <c r="L50" s="16">
        <f t="shared" si="1"/>
        <v>44.5</v>
      </c>
    </row>
    <row r="51" spans="1:12" ht="30" customHeight="1" x14ac:dyDescent="0.2">
      <c r="A51" s="12">
        <v>40</v>
      </c>
      <c r="B51" s="17" t="s">
        <v>47</v>
      </c>
      <c r="C51" s="18" t="s">
        <v>22</v>
      </c>
      <c r="D51" s="72">
        <v>63</v>
      </c>
      <c r="E51" s="72">
        <v>78</v>
      </c>
      <c r="F51" s="73"/>
      <c r="G51" s="73"/>
      <c r="H51" s="73"/>
      <c r="I51" s="73"/>
      <c r="J51" s="15">
        <f t="shared" si="2"/>
        <v>141</v>
      </c>
      <c r="K51" s="19" t="s">
        <v>62</v>
      </c>
      <c r="L51" s="16">
        <f t="shared" si="1"/>
        <v>47</v>
      </c>
    </row>
    <row r="52" spans="1:12" ht="30" customHeight="1" x14ac:dyDescent="0.2">
      <c r="A52" s="12">
        <v>41</v>
      </c>
      <c r="B52" s="13" t="s">
        <v>130</v>
      </c>
      <c r="C52" s="66" t="s">
        <v>18</v>
      </c>
      <c r="D52" s="72">
        <v>76</v>
      </c>
      <c r="E52" s="72"/>
      <c r="F52" s="73"/>
      <c r="G52" s="73"/>
      <c r="H52" s="73"/>
      <c r="I52" s="73"/>
      <c r="J52" s="15">
        <f t="shared" si="2"/>
        <v>76</v>
      </c>
      <c r="K52" s="19" t="s">
        <v>62</v>
      </c>
      <c r="L52" s="16">
        <f t="shared" si="1"/>
        <v>38</v>
      </c>
    </row>
    <row r="53" spans="1:12" ht="30" customHeight="1" x14ac:dyDescent="0.2">
      <c r="A53" s="12">
        <v>42</v>
      </c>
      <c r="B53" s="65" t="s">
        <v>43</v>
      </c>
      <c r="C53" s="66" t="s">
        <v>8</v>
      </c>
      <c r="D53" s="72"/>
      <c r="E53" s="72"/>
      <c r="F53" s="73"/>
      <c r="G53" s="73"/>
      <c r="H53" s="73"/>
      <c r="I53" s="73"/>
      <c r="J53" s="15">
        <f t="shared" si="2"/>
        <v>0</v>
      </c>
      <c r="K53" s="19" t="s">
        <v>76</v>
      </c>
      <c r="L53" s="16">
        <f t="shared" si="1"/>
        <v>0</v>
      </c>
    </row>
    <row r="54" spans="1:12" ht="30" customHeight="1" x14ac:dyDescent="0.2">
      <c r="A54" s="12">
        <v>43</v>
      </c>
      <c r="B54" s="13" t="s">
        <v>77</v>
      </c>
      <c r="C54" s="14" t="s">
        <v>10</v>
      </c>
      <c r="D54" s="72"/>
      <c r="E54" s="72">
        <v>66</v>
      </c>
      <c r="F54" s="73"/>
      <c r="G54" s="73"/>
      <c r="H54" s="73"/>
      <c r="I54" s="73"/>
      <c r="J54" s="15">
        <f t="shared" si="2"/>
        <v>66</v>
      </c>
      <c r="K54" s="67" t="s">
        <v>63</v>
      </c>
      <c r="L54" s="16">
        <f t="shared" si="1"/>
        <v>33</v>
      </c>
    </row>
    <row r="55" spans="1:12" ht="30" customHeight="1" x14ac:dyDescent="0.2">
      <c r="A55" s="12">
        <v>44</v>
      </c>
      <c r="B55" s="13" t="s">
        <v>85</v>
      </c>
      <c r="C55" s="14" t="s">
        <v>86</v>
      </c>
      <c r="D55" s="72">
        <v>77</v>
      </c>
      <c r="E55" s="72">
        <v>76</v>
      </c>
      <c r="F55" s="73">
        <v>77</v>
      </c>
      <c r="G55" s="73"/>
      <c r="H55" s="73"/>
      <c r="I55" s="73"/>
      <c r="J55" s="15">
        <f t="shared" si="2"/>
        <v>230</v>
      </c>
      <c r="K55" s="67" t="s">
        <v>62</v>
      </c>
      <c r="L55" s="16">
        <f t="shared" si="1"/>
        <v>57.5</v>
      </c>
    </row>
    <row r="56" spans="1:12" ht="30" customHeight="1" x14ac:dyDescent="0.2">
      <c r="A56" s="12">
        <v>45</v>
      </c>
      <c r="B56" s="13" t="s">
        <v>114</v>
      </c>
      <c r="C56" s="14" t="s">
        <v>86</v>
      </c>
      <c r="D56" s="72">
        <v>65</v>
      </c>
      <c r="E56" s="72">
        <v>75</v>
      </c>
      <c r="F56" s="73">
        <v>59</v>
      </c>
      <c r="G56" s="73"/>
      <c r="H56" s="73"/>
      <c r="I56" s="73"/>
      <c r="J56" s="15">
        <f t="shared" si="2"/>
        <v>199</v>
      </c>
      <c r="K56" s="67" t="s">
        <v>62</v>
      </c>
      <c r="L56" s="16">
        <f t="shared" si="1"/>
        <v>49.75</v>
      </c>
    </row>
    <row r="57" spans="1:12" ht="30" customHeight="1" x14ac:dyDescent="0.2">
      <c r="A57" s="12">
        <v>46</v>
      </c>
      <c r="B57" s="17" t="s">
        <v>23</v>
      </c>
      <c r="C57" s="18" t="s">
        <v>18</v>
      </c>
      <c r="D57" s="72">
        <v>86</v>
      </c>
      <c r="E57" s="72">
        <v>91</v>
      </c>
      <c r="F57" s="73">
        <v>92</v>
      </c>
      <c r="G57" s="73"/>
      <c r="H57" s="73"/>
      <c r="I57" s="73"/>
      <c r="J57" s="15">
        <f t="shared" si="2"/>
        <v>269</v>
      </c>
      <c r="K57" s="19" t="s">
        <v>60</v>
      </c>
      <c r="L57" s="16">
        <f t="shared" si="1"/>
        <v>67.25</v>
      </c>
    </row>
    <row r="58" spans="1:12" ht="30" customHeight="1" x14ac:dyDescent="0.2">
      <c r="A58" s="12">
        <v>47</v>
      </c>
      <c r="B58" s="65" t="s">
        <v>83</v>
      </c>
      <c r="C58" s="66" t="s">
        <v>18</v>
      </c>
      <c r="D58" s="72">
        <v>78</v>
      </c>
      <c r="E58" s="72"/>
      <c r="F58" s="73"/>
      <c r="G58" s="73"/>
      <c r="H58" s="73"/>
      <c r="I58" s="73"/>
      <c r="J58" s="15">
        <f t="shared" si="2"/>
        <v>78</v>
      </c>
      <c r="K58" s="19" t="s">
        <v>76</v>
      </c>
      <c r="L58" s="16">
        <f t="shared" si="1"/>
        <v>39</v>
      </c>
    </row>
    <row r="59" spans="1:12" ht="30" customHeight="1" x14ac:dyDescent="0.2">
      <c r="A59" s="12">
        <v>48</v>
      </c>
      <c r="B59" s="17" t="s">
        <v>41</v>
      </c>
      <c r="C59" s="18" t="s">
        <v>40</v>
      </c>
      <c r="D59" s="72">
        <v>70</v>
      </c>
      <c r="E59" s="72">
        <v>65</v>
      </c>
      <c r="F59" s="73">
        <v>58</v>
      </c>
      <c r="G59" s="73"/>
      <c r="H59" s="73"/>
      <c r="I59" s="73"/>
      <c r="J59" s="15">
        <f t="shared" si="2"/>
        <v>193</v>
      </c>
      <c r="K59" s="19" t="s">
        <v>80</v>
      </c>
      <c r="L59" s="16">
        <f t="shared" si="1"/>
        <v>48.25</v>
      </c>
    </row>
    <row r="60" spans="1:12" ht="30" customHeight="1" x14ac:dyDescent="0.2">
      <c r="A60" s="12">
        <v>49</v>
      </c>
      <c r="B60" s="65" t="s">
        <v>39</v>
      </c>
      <c r="C60" s="66" t="s">
        <v>40</v>
      </c>
      <c r="D60" s="72">
        <v>86</v>
      </c>
      <c r="E60" s="72">
        <v>90</v>
      </c>
      <c r="F60" s="73">
        <v>83</v>
      </c>
      <c r="G60" s="73"/>
      <c r="H60" s="73"/>
      <c r="I60" s="73"/>
      <c r="J60" s="15">
        <f t="shared" si="2"/>
        <v>259</v>
      </c>
      <c r="K60" s="67" t="s">
        <v>63</v>
      </c>
      <c r="L60" s="16">
        <f t="shared" si="1"/>
        <v>64.75</v>
      </c>
    </row>
    <row r="61" spans="1:12" ht="30" customHeight="1" x14ac:dyDescent="0.2">
      <c r="A61" s="12">
        <v>50</v>
      </c>
      <c r="B61" s="65" t="s">
        <v>171</v>
      </c>
      <c r="C61" s="66" t="s">
        <v>210</v>
      </c>
      <c r="D61" s="72"/>
      <c r="E61" s="72">
        <v>80</v>
      </c>
      <c r="F61" s="73"/>
      <c r="G61" s="73"/>
      <c r="H61" s="73"/>
      <c r="I61" s="73"/>
      <c r="J61" s="15">
        <f t="shared" si="2"/>
        <v>80</v>
      </c>
      <c r="K61" s="67" t="s">
        <v>62</v>
      </c>
      <c r="L61" s="16">
        <f t="shared" si="1"/>
        <v>40</v>
      </c>
    </row>
    <row r="62" spans="1:12" ht="30" customHeight="1" x14ac:dyDescent="0.2">
      <c r="A62" s="12">
        <v>51</v>
      </c>
      <c r="B62" s="20" t="s">
        <v>11</v>
      </c>
      <c r="C62" s="18" t="s">
        <v>9</v>
      </c>
      <c r="D62" s="72">
        <v>84</v>
      </c>
      <c r="E62" s="72">
        <v>85</v>
      </c>
      <c r="F62" s="73">
        <v>85</v>
      </c>
      <c r="G62" s="73"/>
      <c r="H62" s="73"/>
      <c r="I62" s="73"/>
      <c r="J62" s="15">
        <f t="shared" si="2"/>
        <v>254</v>
      </c>
      <c r="K62" s="19" t="s">
        <v>63</v>
      </c>
      <c r="L62" s="16">
        <f t="shared" si="1"/>
        <v>63.5</v>
      </c>
    </row>
    <row r="63" spans="1:12" ht="30" customHeight="1" x14ac:dyDescent="0.2">
      <c r="A63" s="12"/>
      <c r="B63" s="20" t="s">
        <v>229</v>
      </c>
      <c r="C63" s="18" t="s">
        <v>8</v>
      </c>
      <c r="D63" s="72"/>
      <c r="E63" s="72"/>
      <c r="F63" s="73">
        <v>79</v>
      </c>
      <c r="G63" s="73"/>
      <c r="H63" s="73"/>
      <c r="I63" s="73"/>
      <c r="J63" s="15">
        <f t="shared" ref="J63" si="3">SUM(D63:I63)</f>
        <v>79</v>
      </c>
      <c r="K63" s="19" t="s">
        <v>62</v>
      </c>
      <c r="L63" s="16">
        <f t="shared" ref="L63" si="4">AVERAGE(D63,E63,F63,G63,H63,I63,)</f>
        <v>39.5</v>
      </c>
    </row>
    <row r="64" spans="1:12" ht="30" customHeight="1" x14ac:dyDescent="0.2">
      <c r="A64" s="12">
        <v>52</v>
      </c>
      <c r="B64" s="17" t="s">
        <v>35</v>
      </c>
      <c r="C64" s="18" t="s">
        <v>33</v>
      </c>
      <c r="D64" s="72"/>
      <c r="E64" s="72"/>
      <c r="F64" s="73">
        <v>89</v>
      </c>
      <c r="G64" s="73"/>
      <c r="H64" s="73"/>
      <c r="I64" s="73"/>
      <c r="J64" s="15">
        <f t="shared" si="2"/>
        <v>89</v>
      </c>
      <c r="K64" s="19" t="s">
        <v>63</v>
      </c>
      <c r="L64" s="16">
        <f t="shared" si="1"/>
        <v>44.5</v>
      </c>
    </row>
    <row r="65" spans="1:12" ht="30" customHeight="1" x14ac:dyDescent="0.2">
      <c r="A65" s="12">
        <v>53</v>
      </c>
      <c r="B65" s="17" t="s">
        <v>242</v>
      </c>
      <c r="C65" s="18" t="s">
        <v>8</v>
      </c>
      <c r="D65" s="72"/>
      <c r="E65" s="72"/>
      <c r="F65" s="73">
        <v>85</v>
      </c>
      <c r="G65" s="73"/>
      <c r="H65" s="73"/>
      <c r="I65" s="73"/>
      <c r="J65" s="15">
        <f t="shared" si="2"/>
        <v>85</v>
      </c>
      <c r="K65" s="19" t="s">
        <v>62</v>
      </c>
      <c r="L65" s="16">
        <f t="shared" si="1"/>
        <v>42.5</v>
      </c>
    </row>
    <row r="66" spans="1:12" ht="30" customHeight="1" x14ac:dyDescent="0.2">
      <c r="A66" s="12">
        <v>54</v>
      </c>
      <c r="B66" s="13" t="s">
        <v>69</v>
      </c>
      <c r="C66" s="14" t="s">
        <v>10</v>
      </c>
      <c r="D66" s="72"/>
      <c r="E66" s="72"/>
      <c r="F66" s="73"/>
      <c r="G66" s="73"/>
      <c r="H66" s="73"/>
      <c r="I66" s="73"/>
      <c r="J66" s="15">
        <f t="shared" si="2"/>
        <v>0</v>
      </c>
      <c r="K66" s="19" t="s">
        <v>66</v>
      </c>
      <c r="L66" s="16">
        <f t="shared" si="1"/>
        <v>0</v>
      </c>
    </row>
    <row r="67" spans="1:12" ht="30" customHeight="1" x14ac:dyDescent="0.2">
      <c r="A67" s="12">
        <v>55</v>
      </c>
      <c r="B67" s="17" t="s">
        <v>205</v>
      </c>
      <c r="C67" s="18" t="s">
        <v>8</v>
      </c>
      <c r="D67" s="72">
        <v>94</v>
      </c>
      <c r="E67" s="72">
        <v>86</v>
      </c>
      <c r="F67" s="73"/>
      <c r="G67" s="73"/>
      <c r="H67" s="73"/>
      <c r="I67" s="73"/>
      <c r="J67" s="15">
        <f t="shared" si="2"/>
        <v>180</v>
      </c>
      <c r="K67" s="19" t="s">
        <v>63</v>
      </c>
      <c r="L67" s="16">
        <f>AVERAGE(D67,E67,F67,G67,H67,I67,)</f>
        <v>60</v>
      </c>
    </row>
    <row r="68" spans="1:12" ht="30" customHeight="1" x14ac:dyDescent="0.2">
      <c r="A68" s="12">
        <v>56</v>
      </c>
      <c r="B68" s="17" t="s">
        <v>89</v>
      </c>
      <c r="C68" s="18" t="s">
        <v>7</v>
      </c>
      <c r="D68" s="72"/>
      <c r="E68" s="72"/>
      <c r="F68" s="73"/>
      <c r="G68" s="73"/>
      <c r="H68" s="73"/>
      <c r="I68" s="73"/>
      <c r="J68" s="15">
        <f t="shared" si="2"/>
        <v>0</v>
      </c>
      <c r="K68" s="19" t="s">
        <v>60</v>
      </c>
      <c r="L68" s="16">
        <f t="shared" si="1"/>
        <v>0</v>
      </c>
    </row>
    <row r="69" spans="1:12" ht="30" customHeight="1" x14ac:dyDescent="0.2">
      <c r="A69" s="12">
        <v>57</v>
      </c>
      <c r="B69" s="65" t="s">
        <v>72</v>
      </c>
      <c r="C69" s="66" t="s">
        <v>6</v>
      </c>
      <c r="D69" s="72">
        <v>82</v>
      </c>
      <c r="E69" s="72">
        <v>86</v>
      </c>
      <c r="F69" s="73">
        <v>93</v>
      </c>
      <c r="G69" s="73"/>
      <c r="H69" s="73"/>
      <c r="I69" s="73"/>
      <c r="J69" s="15">
        <f t="shared" si="2"/>
        <v>261</v>
      </c>
      <c r="K69" s="19" t="s">
        <v>63</v>
      </c>
      <c r="L69" s="16">
        <f t="shared" si="1"/>
        <v>65.25</v>
      </c>
    </row>
    <row r="70" spans="1:12" ht="30" customHeight="1" x14ac:dyDescent="0.2">
      <c r="A70" s="12">
        <v>58</v>
      </c>
      <c r="B70" s="13" t="s">
        <v>61</v>
      </c>
      <c r="C70" s="14" t="s">
        <v>18</v>
      </c>
      <c r="D70" s="72">
        <v>89</v>
      </c>
      <c r="E70" s="72">
        <v>98</v>
      </c>
      <c r="F70" s="73">
        <v>90</v>
      </c>
      <c r="G70" s="73"/>
      <c r="H70" s="73"/>
      <c r="I70" s="73"/>
      <c r="J70" s="15">
        <f t="shared" si="2"/>
        <v>277</v>
      </c>
      <c r="K70" s="19" t="s">
        <v>60</v>
      </c>
      <c r="L70" s="16">
        <f t="shared" si="1"/>
        <v>69.25</v>
      </c>
    </row>
    <row r="71" spans="1:12" ht="30" customHeight="1" x14ac:dyDescent="0.2">
      <c r="A71" s="12">
        <v>59</v>
      </c>
      <c r="B71" s="13" t="s">
        <v>212</v>
      </c>
      <c r="C71" s="14" t="s">
        <v>8</v>
      </c>
      <c r="D71" s="72"/>
      <c r="E71" s="72">
        <v>68</v>
      </c>
      <c r="F71" s="73"/>
      <c r="G71" s="73"/>
      <c r="H71" s="73"/>
      <c r="I71" s="73"/>
      <c r="J71" s="15">
        <f t="shared" si="2"/>
        <v>68</v>
      </c>
      <c r="K71" s="19" t="s">
        <v>62</v>
      </c>
      <c r="L71" s="16">
        <f t="shared" si="1"/>
        <v>34</v>
      </c>
    </row>
    <row r="72" spans="1:12" ht="30" customHeight="1" x14ac:dyDescent="0.2">
      <c r="A72" s="12">
        <v>60</v>
      </c>
      <c r="B72" s="17" t="s">
        <v>128</v>
      </c>
      <c r="C72" s="18" t="s">
        <v>86</v>
      </c>
      <c r="D72" s="72">
        <v>59</v>
      </c>
      <c r="E72" s="72">
        <v>58</v>
      </c>
      <c r="F72" s="73"/>
      <c r="G72" s="73"/>
      <c r="H72" s="73"/>
      <c r="I72" s="73"/>
      <c r="J72" s="15">
        <f t="shared" si="2"/>
        <v>117</v>
      </c>
      <c r="K72" s="19" t="s">
        <v>62</v>
      </c>
      <c r="L72" s="16">
        <f t="shared" si="1"/>
        <v>39</v>
      </c>
    </row>
    <row r="73" spans="1:12" ht="30" customHeight="1" x14ac:dyDescent="0.2">
      <c r="A73" s="12">
        <v>61</v>
      </c>
      <c r="B73" s="17" t="s">
        <v>118</v>
      </c>
      <c r="C73" s="18" t="s">
        <v>6</v>
      </c>
      <c r="D73" s="72"/>
      <c r="E73" s="72"/>
      <c r="F73" s="73"/>
      <c r="G73" s="73"/>
      <c r="H73" s="73"/>
      <c r="I73" s="73"/>
      <c r="J73" s="15">
        <f t="shared" si="2"/>
        <v>0</v>
      </c>
      <c r="K73" s="19" t="s">
        <v>62</v>
      </c>
      <c r="L73" s="16">
        <f t="shared" si="1"/>
        <v>0</v>
      </c>
    </row>
    <row r="74" spans="1:12" ht="30" customHeight="1" x14ac:dyDescent="0.2">
      <c r="A74" s="12">
        <v>62</v>
      </c>
      <c r="B74" s="17" t="s">
        <v>74</v>
      </c>
      <c r="C74" s="18" t="s">
        <v>12</v>
      </c>
      <c r="D74" s="72">
        <v>82</v>
      </c>
      <c r="E74" s="72">
        <v>78</v>
      </c>
      <c r="F74" s="73">
        <v>85</v>
      </c>
      <c r="G74" s="73"/>
      <c r="H74" s="73"/>
      <c r="I74" s="73"/>
      <c r="J74" s="15">
        <f t="shared" si="2"/>
        <v>245</v>
      </c>
      <c r="K74" s="19" t="s">
        <v>63</v>
      </c>
      <c r="L74" s="16">
        <f t="shared" si="1"/>
        <v>61.25</v>
      </c>
    </row>
    <row r="75" spans="1:12" ht="30" customHeight="1" x14ac:dyDescent="0.2">
      <c r="A75" s="12">
        <v>63</v>
      </c>
      <c r="B75" s="65" t="s">
        <v>24</v>
      </c>
      <c r="C75" s="66" t="s">
        <v>3</v>
      </c>
      <c r="D75" s="72"/>
      <c r="E75" s="72"/>
      <c r="F75" s="73"/>
      <c r="G75" s="73"/>
      <c r="H75" s="73"/>
      <c r="I75" s="73"/>
      <c r="J75" s="15">
        <f t="shared" si="2"/>
        <v>0</v>
      </c>
      <c r="K75" s="19" t="s">
        <v>84</v>
      </c>
      <c r="L75" s="16">
        <f t="shared" si="1"/>
        <v>0</v>
      </c>
    </row>
    <row r="76" spans="1:12" ht="30" customHeight="1" x14ac:dyDescent="0.2">
      <c r="A76" s="12">
        <v>64</v>
      </c>
      <c r="B76" s="65" t="s">
        <v>73</v>
      </c>
      <c r="C76" s="66" t="s">
        <v>3</v>
      </c>
      <c r="D76" s="72">
        <v>92</v>
      </c>
      <c r="E76" s="72">
        <v>83</v>
      </c>
      <c r="F76" s="73"/>
      <c r="G76" s="73"/>
      <c r="H76" s="73"/>
      <c r="I76" s="73"/>
      <c r="J76" s="15">
        <f t="shared" si="2"/>
        <v>175</v>
      </c>
      <c r="K76" s="19" t="s">
        <v>60</v>
      </c>
      <c r="L76" s="16">
        <f t="shared" si="1"/>
        <v>58.333333333333336</v>
      </c>
    </row>
    <row r="77" spans="1:12" ht="30" customHeight="1" x14ac:dyDescent="0.2">
      <c r="A77" s="12">
        <v>65</v>
      </c>
      <c r="B77" s="17" t="s">
        <v>91</v>
      </c>
      <c r="C77" s="18" t="s">
        <v>8</v>
      </c>
      <c r="D77" s="72"/>
      <c r="E77" s="72"/>
      <c r="F77" s="73"/>
      <c r="G77" s="73"/>
      <c r="H77" s="73"/>
      <c r="I77" s="73"/>
      <c r="J77" s="15">
        <f t="shared" ref="J77:J101" si="5">SUM(D77:I77)</f>
        <v>0</v>
      </c>
      <c r="K77" s="19" t="s">
        <v>62</v>
      </c>
      <c r="L77" s="16">
        <f t="shared" si="1"/>
        <v>0</v>
      </c>
    </row>
    <row r="78" spans="1:12" ht="30" customHeight="1" x14ac:dyDescent="0.2">
      <c r="A78" s="12">
        <v>66</v>
      </c>
      <c r="B78" s="17" t="s">
        <v>101</v>
      </c>
      <c r="C78" s="18" t="s">
        <v>2</v>
      </c>
      <c r="D78" s="72"/>
      <c r="E78" s="72"/>
      <c r="F78" s="73"/>
      <c r="G78" s="73"/>
      <c r="H78" s="73"/>
      <c r="I78" s="73"/>
      <c r="J78" s="15">
        <f t="shared" si="5"/>
        <v>0</v>
      </c>
      <c r="K78" s="19" t="s">
        <v>62</v>
      </c>
      <c r="L78" s="16">
        <f t="shared" ref="L78:L101" si="6">AVERAGE(D78,E78,F78,G78,H78,I78,)</f>
        <v>0</v>
      </c>
    </row>
    <row r="79" spans="1:12" ht="30" customHeight="1" x14ac:dyDescent="0.2">
      <c r="A79" s="12">
        <v>67</v>
      </c>
      <c r="B79" s="13" t="s">
        <v>21</v>
      </c>
      <c r="C79" s="14" t="s">
        <v>7</v>
      </c>
      <c r="D79" s="72"/>
      <c r="E79" s="72"/>
      <c r="F79" s="73"/>
      <c r="G79" s="73"/>
      <c r="H79" s="73"/>
      <c r="I79" s="73"/>
      <c r="J79" s="15">
        <f t="shared" si="5"/>
        <v>0</v>
      </c>
      <c r="K79" s="19" t="s">
        <v>66</v>
      </c>
      <c r="L79" s="16">
        <f t="shared" si="6"/>
        <v>0</v>
      </c>
    </row>
    <row r="80" spans="1:12" ht="30" customHeight="1" x14ac:dyDescent="0.2">
      <c r="A80" s="12">
        <v>68</v>
      </c>
      <c r="B80" s="17" t="s">
        <v>175</v>
      </c>
      <c r="C80" s="18"/>
      <c r="D80" s="72"/>
      <c r="E80" s="72">
        <v>77</v>
      </c>
      <c r="F80" s="73"/>
      <c r="G80" s="73"/>
      <c r="H80" s="73"/>
      <c r="I80" s="73"/>
      <c r="J80" s="15">
        <f t="shared" si="5"/>
        <v>77</v>
      </c>
      <c r="K80" s="19" t="s">
        <v>62</v>
      </c>
      <c r="L80" s="16">
        <f t="shared" si="6"/>
        <v>38.5</v>
      </c>
    </row>
    <row r="81" spans="1:12" ht="30" customHeight="1" x14ac:dyDescent="0.2">
      <c r="A81" s="12">
        <v>69</v>
      </c>
      <c r="B81" s="65" t="s">
        <v>93</v>
      </c>
      <c r="C81" s="66" t="s">
        <v>3</v>
      </c>
      <c r="D81" s="72"/>
      <c r="E81" s="72"/>
      <c r="F81" s="73"/>
      <c r="G81" s="73"/>
      <c r="H81" s="73"/>
      <c r="I81" s="73"/>
      <c r="J81" s="15">
        <f t="shared" si="5"/>
        <v>0</v>
      </c>
      <c r="K81" s="19" t="s">
        <v>62</v>
      </c>
      <c r="L81" s="16">
        <f t="shared" si="6"/>
        <v>0</v>
      </c>
    </row>
    <row r="82" spans="1:12" ht="30" customHeight="1" x14ac:dyDescent="0.2">
      <c r="A82" s="12">
        <v>70</v>
      </c>
      <c r="B82" s="13" t="s">
        <v>103</v>
      </c>
      <c r="C82" s="14" t="s">
        <v>8</v>
      </c>
      <c r="D82" s="72"/>
      <c r="E82" s="72"/>
      <c r="F82" s="73"/>
      <c r="G82" s="73"/>
      <c r="H82" s="73"/>
      <c r="I82" s="73"/>
      <c r="J82" s="15">
        <f t="shared" si="5"/>
        <v>0</v>
      </c>
      <c r="K82" s="19" t="s">
        <v>62</v>
      </c>
      <c r="L82" s="16">
        <f t="shared" si="6"/>
        <v>0</v>
      </c>
    </row>
    <row r="83" spans="1:12" ht="30" customHeight="1" x14ac:dyDescent="0.2">
      <c r="A83" s="12">
        <v>71</v>
      </c>
      <c r="B83" s="17" t="s">
        <v>121</v>
      </c>
      <c r="C83" s="18" t="s">
        <v>6</v>
      </c>
      <c r="D83" s="72"/>
      <c r="E83" s="72"/>
      <c r="F83" s="73"/>
      <c r="G83" s="73"/>
      <c r="H83" s="73"/>
      <c r="I83" s="73"/>
      <c r="J83" s="15">
        <f t="shared" si="5"/>
        <v>0</v>
      </c>
      <c r="K83" s="19" t="s">
        <v>62</v>
      </c>
      <c r="L83" s="16">
        <f t="shared" si="6"/>
        <v>0</v>
      </c>
    </row>
    <row r="84" spans="1:12" ht="30" customHeight="1" x14ac:dyDescent="0.2">
      <c r="A84" s="12">
        <v>72</v>
      </c>
      <c r="B84" s="65" t="s">
        <v>31</v>
      </c>
      <c r="C84" s="66" t="s">
        <v>8</v>
      </c>
      <c r="D84" s="72"/>
      <c r="E84" s="72"/>
      <c r="F84" s="73"/>
      <c r="G84" s="73"/>
      <c r="H84" s="73"/>
      <c r="I84" s="73"/>
      <c r="J84" s="15">
        <f t="shared" si="5"/>
        <v>0</v>
      </c>
      <c r="K84" s="67" t="s">
        <v>62</v>
      </c>
      <c r="L84" s="16">
        <f t="shared" si="6"/>
        <v>0</v>
      </c>
    </row>
    <row r="85" spans="1:12" ht="30" customHeight="1" x14ac:dyDescent="0.2">
      <c r="A85" s="12">
        <v>73</v>
      </c>
      <c r="B85" s="65" t="s">
        <v>15</v>
      </c>
      <c r="C85" s="66" t="s">
        <v>8</v>
      </c>
      <c r="D85" s="72"/>
      <c r="E85" s="72"/>
      <c r="F85" s="73"/>
      <c r="G85" s="73"/>
      <c r="H85" s="73"/>
      <c r="I85" s="73"/>
      <c r="J85" s="15">
        <f t="shared" si="5"/>
        <v>0</v>
      </c>
      <c r="K85" s="19" t="s">
        <v>66</v>
      </c>
      <c r="L85" s="16">
        <f t="shared" si="6"/>
        <v>0</v>
      </c>
    </row>
    <row r="86" spans="1:12" ht="30" customHeight="1" x14ac:dyDescent="0.2">
      <c r="A86" s="12">
        <v>74</v>
      </c>
      <c r="B86" s="20" t="s">
        <v>25</v>
      </c>
      <c r="C86" s="18" t="s">
        <v>3</v>
      </c>
      <c r="D86" s="72"/>
      <c r="E86" s="72"/>
      <c r="F86" s="73"/>
      <c r="G86" s="73"/>
      <c r="H86" s="73"/>
      <c r="I86" s="73"/>
      <c r="J86" s="15">
        <f t="shared" si="5"/>
        <v>0</v>
      </c>
      <c r="K86" s="19" t="s">
        <v>60</v>
      </c>
      <c r="L86" s="16">
        <f t="shared" si="6"/>
        <v>0</v>
      </c>
    </row>
    <row r="87" spans="1:12" ht="30" customHeight="1" x14ac:dyDescent="0.2">
      <c r="A87" s="12">
        <v>75</v>
      </c>
      <c r="B87" s="13" t="s">
        <v>45</v>
      </c>
      <c r="C87" s="14" t="s">
        <v>13</v>
      </c>
      <c r="D87" s="72">
        <v>81</v>
      </c>
      <c r="E87" s="72"/>
      <c r="F87" s="73"/>
      <c r="G87" s="73"/>
      <c r="H87" s="73"/>
      <c r="I87" s="73"/>
      <c r="J87" s="15">
        <f t="shared" si="5"/>
        <v>81</v>
      </c>
      <c r="K87" s="19" t="s">
        <v>63</v>
      </c>
      <c r="L87" s="16">
        <f t="shared" si="6"/>
        <v>40.5</v>
      </c>
    </row>
    <row r="88" spans="1:12" ht="30" customHeight="1" x14ac:dyDescent="0.2">
      <c r="A88" s="12">
        <v>76</v>
      </c>
      <c r="B88" s="13" t="s">
        <v>14</v>
      </c>
      <c r="C88" s="14" t="s">
        <v>7</v>
      </c>
      <c r="D88" s="72">
        <v>94</v>
      </c>
      <c r="E88" s="72">
        <v>88</v>
      </c>
      <c r="F88" s="73">
        <v>88</v>
      </c>
      <c r="G88" s="73"/>
      <c r="H88" s="73"/>
      <c r="I88" s="73"/>
      <c r="J88" s="15">
        <f t="shared" si="5"/>
        <v>270</v>
      </c>
      <c r="K88" s="19" t="s">
        <v>60</v>
      </c>
      <c r="L88" s="16">
        <f t="shared" si="6"/>
        <v>67.5</v>
      </c>
    </row>
    <row r="89" spans="1:12" ht="30" customHeight="1" x14ac:dyDescent="0.2">
      <c r="A89" s="12">
        <v>77</v>
      </c>
      <c r="B89" s="17" t="s">
        <v>42</v>
      </c>
      <c r="C89" s="18" t="s">
        <v>30</v>
      </c>
      <c r="D89" s="72"/>
      <c r="E89" s="72"/>
      <c r="F89" s="73"/>
      <c r="G89" s="73"/>
      <c r="H89" s="73"/>
      <c r="I89" s="73"/>
      <c r="J89" s="15">
        <f t="shared" si="5"/>
        <v>0</v>
      </c>
      <c r="K89" s="19" t="s">
        <v>60</v>
      </c>
      <c r="L89" s="16">
        <f t="shared" si="6"/>
        <v>0</v>
      </c>
    </row>
    <row r="90" spans="1:12" ht="30" customHeight="1" x14ac:dyDescent="0.2">
      <c r="A90" s="12">
        <v>78</v>
      </c>
      <c r="B90" s="20" t="s">
        <v>34</v>
      </c>
      <c r="C90" s="18" t="s">
        <v>2</v>
      </c>
      <c r="D90" s="72"/>
      <c r="E90" s="72">
        <v>64</v>
      </c>
      <c r="F90" s="73"/>
      <c r="G90" s="73"/>
      <c r="H90" s="73"/>
      <c r="I90" s="73"/>
      <c r="J90" s="15">
        <f t="shared" si="5"/>
        <v>64</v>
      </c>
      <c r="K90" s="19" t="s">
        <v>63</v>
      </c>
      <c r="L90" s="16">
        <f t="shared" si="6"/>
        <v>32</v>
      </c>
    </row>
    <row r="91" spans="1:12" ht="30" customHeight="1" x14ac:dyDescent="0.2">
      <c r="A91" s="12">
        <v>79</v>
      </c>
      <c r="B91" s="20" t="s">
        <v>67</v>
      </c>
      <c r="C91" s="18" t="s">
        <v>18</v>
      </c>
      <c r="D91" s="72"/>
      <c r="E91" s="72"/>
      <c r="F91" s="73"/>
      <c r="G91" s="73"/>
      <c r="H91" s="73"/>
      <c r="I91" s="73"/>
      <c r="J91" s="15">
        <f t="shared" si="5"/>
        <v>0</v>
      </c>
      <c r="K91" s="19" t="s">
        <v>60</v>
      </c>
      <c r="L91" s="16">
        <f t="shared" si="6"/>
        <v>0</v>
      </c>
    </row>
    <row r="92" spans="1:12" ht="30" customHeight="1" x14ac:dyDescent="0.2">
      <c r="A92" s="12">
        <v>80</v>
      </c>
      <c r="B92" s="20" t="s">
        <v>70</v>
      </c>
      <c r="C92" s="18" t="s">
        <v>38</v>
      </c>
      <c r="D92" s="72"/>
      <c r="E92" s="72"/>
      <c r="F92" s="73"/>
      <c r="G92" s="73"/>
      <c r="H92" s="73"/>
      <c r="I92" s="73"/>
      <c r="J92" s="15">
        <f t="shared" si="5"/>
        <v>0</v>
      </c>
      <c r="K92" s="19" t="s">
        <v>62</v>
      </c>
      <c r="L92" s="16">
        <f t="shared" si="6"/>
        <v>0</v>
      </c>
    </row>
    <row r="93" spans="1:12" ht="30" customHeight="1" x14ac:dyDescent="0.2">
      <c r="A93" s="12">
        <v>81</v>
      </c>
      <c r="B93" s="20" t="s">
        <v>115</v>
      </c>
      <c r="C93" s="18" t="s">
        <v>16</v>
      </c>
      <c r="D93" s="72"/>
      <c r="E93" s="72"/>
      <c r="F93" s="73"/>
      <c r="G93" s="73"/>
      <c r="H93" s="73"/>
      <c r="I93" s="73"/>
      <c r="J93" s="15">
        <f t="shared" si="5"/>
        <v>0</v>
      </c>
      <c r="K93" s="19" t="s">
        <v>62</v>
      </c>
      <c r="L93" s="16">
        <f t="shared" si="6"/>
        <v>0</v>
      </c>
    </row>
    <row r="94" spans="1:12" ht="30" customHeight="1" x14ac:dyDescent="0.2">
      <c r="A94" s="12">
        <v>82</v>
      </c>
      <c r="B94" s="31" t="s">
        <v>48</v>
      </c>
      <c r="C94" s="18" t="s">
        <v>8</v>
      </c>
      <c r="D94" s="72"/>
      <c r="E94" s="72"/>
      <c r="F94" s="73">
        <v>54</v>
      </c>
      <c r="G94" s="73"/>
      <c r="H94" s="73"/>
      <c r="I94" s="73"/>
      <c r="J94" s="15">
        <f t="shared" si="5"/>
        <v>54</v>
      </c>
      <c r="K94" s="19" t="s">
        <v>62</v>
      </c>
      <c r="L94" s="16">
        <f t="shared" si="6"/>
        <v>27</v>
      </c>
    </row>
    <row r="95" spans="1:12" ht="30" customHeight="1" x14ac:dyDescent="0.2">
      <c r="A95" s="12">
        <v>83</v>
      </c>
      <c r="B95" s="31" t="s">
        <v>17</v>
      </c>
      <c r="C95" s="71" t="s">
        <v>6</v>
      </c>
      <c r="D95" s="72">
        <v>79</v>
      </c>
      <c r="E95" s="72"/>
      <c r="F95" s="73">
        <v>82</v>
      </c>
      <c r="G95" s="73"/>
      <c r="H95" s="73"/>
      <c r="I95" s="73"/>
      <c r="J95" s="15">
        <f t="shared" si="5"/>
        <v>161</v>
      </c>
      <c r="K95" s="26" t="s">
        <v>60</v>
      </c>
      <c r="L95" s="16">
        <f t="shared" si="6"/>
        <v>53.666666666666664</v>
      </c>
    </row>
    <row r="96" spans="1:12" ht="30" customHeight="1" x14ac:dyDescent="0.2">
      <c r="A96" s="12">
        <v>84</v>
      </c>
      <c r="B96" s="65" t="s">
        <v>179</v>
      </c>
      <c r="C96" s="66"/>
      <c r="D96" s="72"/>
      <c r="E96" s="72">
        <v>70</v>
      </c>
      <c r="F96" s="73"/>
      <c r="G96" s="73"/>
      <c r="H96" s="73"/>
      <c r="I96" s="73"/>
      <c r="J96" s="15">
        <f t="shared" si="5"/>
        <v>70</v>
      </c>
      <c r="K96" s="19" t="s">
        <v>62</v>
      </c>
      <c r="L96" s="16">
        <f t="shared" si="6"/>
        <v>35</v>
      </c>
    </row>
    <row r="97" spans="1:15" ht="30" customHeight="1" x14ac:dyDescent="0.2">
      <c r="A97" s="12"/>
      <c r="B97" s="65" t="s">
        <v>231</v>
      </c>
      <c r="C97" s="66" t="s">
        <v>8</v>
      </c>
      <c r="D97" s="72"/>
      <c r="E97" s="72"/>
      <c r="F97" s="73">
        <v>66</v>
      </c>
      <c r="G97" s="73"/>
      <c r="H97" s="73"/>
      <c r="I97" s="73"/>
      <c r="J97" s="15">
        <f t="shared" ref="J97" si="7">SUM(D97:I97)</f>
        <v>66</v>
      </c>
      <c r="K97" s="19" t="s">
        <v>62</v>
      </c>
      <c r="L97" s="16">
        <f t="shared" ref="L97" si="8">AVERAGE(D97,E97,F97,G97,H97,I97,)</f>
        <v>33</v>
      </c>
    </row>
    <row r="98" spans="1:15" ht="30" customHeight="1" x14ac:dyDescent="0.2">
      <c r="A98" s="12">
        <v>85</v>
      </c>
      <c r="B98" s="17" t="s">
        <v>28</v>
      </c>
      <c r="C98" s="18" t="s">
        <v>8</v>
      </c>
      <c r="D98" s="72"/>
      <c r="E98" s="72"/>
      <c r="F98" s="73"/>
      <c r="G98" s="73"/>
      <c r="H98" s="73"/>
      <c r="I98" s="73"/>
      <c r="J98" s="15">
        <f t="shared" si="5"/>
        <v>0</v>
      </c>
      <c r="K98" s="19" t="s">
        <v>62</v>
      </c>
      <c r="L98" s="16">
        <f t="shared" si="6"/>
        <v>0</v>
      </c>
    </row>
    <row r="99" spans="1:15" ht="30" customHeight="1" x14ac:dyDescent="0.2">
      <c r="A99" s="12">
        <v>86</v>
      </c>
      <c r="B99" s="13" t="s">
        <v>126</v>
      </c>
      <c r="C99" s="66" t="s">
        <v>16</v>
      </c>
      <c r="D99" s="72">
        <v>74</v>
      </c>
      <c r="E99" s="72"/>
      <c r="F99" s="73"/>
      <c r="G99" s="73"/>
      <c r="H99" s="73"/>
      <c r="I99" s="73"/>
      <c r="J99" s="15">
        <f t="shared" si="5"/>
        <v>74</v>
      </c>
      <c r="K99" s="19" t="s">
        <v>60</v>
      </c>
      <c r="L99" s="16">
        <f t="shared" si="6"/>
        <v>37</v>
      </c>
    </row>
    <row r="100" spans="1:15" ht="30" customHeight="1" x14ac:dyDescent="0.2">
      <c r="A100" s="12">
        <v>87</v>
      </c>
      <c r="B100" s="17" t="s">
        <v>211</v>
      </c>
      <c r="C100" s="18" t="s">
        <v>8</v>
      </c>
      <c r="D100" s="72"/>
      <c r="E100" s="72">
        <v>79</v>
      </c>
      <c r="F100" s="74"/>
      <c r="G100" s="74"/>
      <c r="H100" s="74"/>
      <c r="I100" s="74"/>
      <c r="J100" s="15">
        <f t="shared" si="5"/>
        <v>79</v>
      </c>
      <c r="K100" s="19" t="s">
        <v>62</v>
      </c>
      <c r="L100" s="16">
        <f>AVERAGE(D100,E100,F100,G100,H100,I100,)</f>
        <v>39.5</v>
      </c>
    </row>
    <row r="101" spans="1:15" ht="30" customHeight="1" x14ac:dyDescent="0.2">
      <c r="A101" s="12">
        <v>88</v>
      </c>
      <c r="B101" s="17" t="s">
        <v>81</v>
      </c>
      <c r="C101" s="18" t="s">
        <v>8</v>
      </c>
      <c r="D101" s="72"/>
      <c r="E101" s="72">
        <v>73</v>
      </c>
      <c r="F101" s="74">
        <v>73</v>
      </c>
      <c r="G101" s="74"/>
      <c r="H101" s="74"/>
      <c r="I101" s="74"/>
      <c r="J101" s="15">
        <f t="shared" si="5"/>
        <v>146</v>
      </c>
      <c r="K101" s="19" t="s">
        <v>80</v>
      </c>
      <c r="L101" s="16">
        <f t="shared" si="6"/>
        <v>48.666666666666664</v>
      </c>
    </row>
    <row r="102" spans="1:15" ht="30" customHeight="1" x14ac:dyDescent="0.2">
      <c r="A102" s="319" t="s">
        <v>94</v>
      </c>
      <c r="B102" s="320"/>
      <c r="C102" s="321"/>
      <c r="D102" s="32">
        <v>78.599999999999994</v>
      </c>
      <c r="E102" s="32">
        <v>78.3</v>
      </c>
      <c r="F102" s="32">
        <v>78.5</v>
      </c>
      <c r="G102" s="32"/>
      <c r="H102" s="32"/>
      <c r="I102" s="32"/>
      <c r="J102" s="33"/>
      <c r="K102" s="34"/>
      <c r="L102" s="35">
        <f>AVERAGE(D102,E102,F102,G102,H102,I102)</f>
        <v>78.466666666666654</v>
      </c>
    </row>
    <row r="103" spans="1:15" ht="30" customHeight="1" thickBot="1" x14ac:dyDescent="0.25">
      <c r="A103" s="36"/>
      <c r="B103" s="37"/>
      <c r="C103" s="38"/>
      <c r="D103" s="39"/>
      <c r="E103" s="39"/>
      <c r="F103" s="39"/>
      <c r="G103" s="39"/>
      <c r="H103" s="39"/>
      <c r="I103" s="39"/>
      <c r="J103" s="41"/>
      <c r="K103" s="42"/>
      <c r="L103" s="43"/>
    </row>
    <row r="104" spans="1:15" x14ac:dyDescent="0.25">
      <c r="A104" s="44"/>
      <c r="B104" s="45"/>
      <c r="C104" s="46"/>
      <c r="D104" s="47"/>
      <c r="E104" s="47"/>
      <c r="F104" s="47"/>
      <c r="G104" s="47"/>
      <c r="H104" s="47"/>
      <c r="I104" s="47"/>
      <c r="J104" s="48"/>
      <c r="K104" s="48"/>
    </row>
    <row r="105" spans="1:15" s="51" customFormat="1" ht="18.75" x14ac:dyDescent="0.3">
      <c r="A105" s="49"/>
      <c r="B105" s="50"/>
      <c r="D105" s="52"/>
      <c r="E105" s="1"/>
      <c r="F105" s="1"/>
      <c r="G105" s="1"/>
      <c r="H105" s="1"/>
      <c r="I105" s="1"/>
      <c r="J105" s="48"/>
      <c r="K105" s="48"/>
      <c r="L105" s="7"/>
      <c r="M105" s="1"/>
      <c r="N105" s="1"/>
      <c r="O105" s="1"/>
    </row>
    <row r="106" spans="1:15" s="51" customFormat="1" x14ac:dyDescent="0.25">
      <c r="A106" s="1"/>
      <c r="B106" s="5"/>
      <c r="C106" s="53"/>
      <c r="D106" s="52"/>
      <c r="E106" s="1"/>
      <c r="F106" s="54"/>
      <c r="G106" s="1"/>
      <c r="H106" s="1"/>
      <c r="I106" s="1"/>
      <c r="J106" s="1"/>
      <c r="K106" s="52"/>
      <c r="L106" s="7"/>
      <c r="M106" s="1"/>
      <c r="N106" s="1"/>
      <c r="O106" s="1"/>
    </row>
    <row r="107" spans="1:15" s="51" customFormat="1" x14ac:dyDescent="0.25">
      <c r="A107" s="1"/>
      <c r="B107" s="5"/>
      <c r="C107" s="53"/>
      <c r="D107" s="52"/>
      <c r="E107" s="1"/>
      <c r="F107" s="1"/>
      <c r="G107" s="1"/>
      <c r="H107" s="1"/>
      <c r="I107" s="1"/>
      <c r="J107" s="1"/>
      <c r="K107" s="1"/>
      <c r="L107" s="7"/>
      <c r="M107" s="1"/>
      <c r="N107" s="1"/>
      <c r="O107" s="1"/>
    </row>
    <row r="108" spans="1:15" s="51" customFormat="1" ht="30" x14ac:dyDescent="0.4">
      <c r="A108" s="1"/>
      <c r="B108" s="5"/>
      <c r="C108" s="53"/>
      <c r="D108" s="52"/>
      <c r="E108" s="1"/>
      <c r="F108" s="55"/>
      <c r="G108" s="1"/>
      <c r="H108" s="1"/>
      <c r="I108" s="1"/>
      <c r="J108" s="1"/>
      <c r="K108" s="1"/>
      <c r="L108" s="7"/>
      <c r="M108" s="1"/>
      <c r="N108" s="1"/>
      <c r="O108" s="1"/>
    </row>
    <row r="109" spans="1:15" s="51" customFormat="1" x14ac:dyDescent="0.25">
      <c r="A109" s="1"/>
      <c r="B109" s="5"/>
      <c r="C109" s="53"/>
      <c r="D109" s="1"/>
      <c r="E109" s="1"/>
      <c r="F109" s="1"/>
      <c r="G109" s="1"/>
      <c r="H109" s="1"/>
      <c r="I109" s="1"/>
      <c r="J109" s="1"/>
      <c r="K109" s="1"/>
      <c r="L109" s="7"/>
      <c r="M109" s="1"/>
      <c r="N109" s="1"/>
      <c r="O109" s="1"/>
    </row>
    <row r="110" spans="1:15" s="51" customFormat="1" x14ac:dyDescent="0.25">
      <c r="A110" s="1"/>
      <c r="B110" s="5"/>
      <c r="C110" s="53"/>
      <c r="D110" s="1"/>
      <c r="E110" s="1"/>
      <c r="F110" s="1"/>
      <c r="G110" s="1"/>
      <c r="H110" s="1"/>
      <c r="I110" s="1"/>
      <c r="J110" s="1"/>
      <c r="K110" s="1"/>
      <c r="L110" s="7"/>
      <c r="M110" s="1"/>
      <c r="N110" s="1"/>
      <c r="O110" s="1"/>
    </row>
    <row r="111" spans="1:15" s="51" customFormat="1" x14ac:dyDescent="0.25">
      <c r="A111" s="1"/>
      <c r="B111" s="5"/>
      <c r="C111" s="53"/>
      <c r="D111" s="1"/>
      <c r="E111" s="1"/>
      <c r="F111" s="1"/>
      <c r="G111" s="1"/>
      <c r="H111" s="1"/>
      <c r="I111" s="1"/>
      <c r="J111" s="1"/>
      <c r="K111" s="1"/>
      <c r="L111" s="7"/>
      <c r="M111" s="1"/>
      <c r="N111" s="1"/>
      <c r="O111" s="1"/>
    </row>
    <row r="112" spans="1:15" s="51" customFormat="1" x14ac:dyDescent="0.25">
      <c r="A112" s="1"/>
      <c r="B112" s="5"/>
      <c r="C112" s="53"/>
      <c r="D112" s="1"/>
      <c r="E112" s="1"/>
      <c r="F112" s="1"/>
      <c r="G112" s="1"/>
      <c r="H112" s="1"/>
      <c r="I112" s="1"/>
      <c r="J112" s="1"/>
      <c r="K112" s="1"/>
      <c r="L112" s="7"/>
      <c r="M112" s="1"/>
      <c r="N112" s="1"/>
      <c r="O112" s="1"/>
    </row>
    <row r="115" spans="1:15" s="51" customFormat="1" x14ac:dyDescent="0.25">
      <c r="A115" s="1"/>
      <c r="B115" s="5"/>
      <c r="C115" s="56"/>
      <c r="D115" s="57"/>
      <c r="E115" s="57"/>
      <c r="F115" s="57"/>
      <c r="G115" s="1"/>
      <c r="H115" s="1"/>
      <c r="I115" s="1"/>
      <c r="J115" s="1"/>
      <c r="K115" s="1"/>
      <c r="L115" s="7"/>
      <c r="M115" s="1"/>
      <c r="N115" s="1"/>
      <c r="O115" s="1"/>
    </row>
    <row r="116" spans="1:15" s="51" customFormat="1" x14ac:dyDescent="0.25">
      <c r="A116" s="1"/>
      <c r="B116" s="5"/>
      <c r="C116" s="6"/>
      <c r="D116" s="1"/>
      <c r="E116" s="1"/>
      <c r="F116" s="1"/>
      <c r="G116" s="1"/>
      <c r="H116" s="1"/>
      <c r="I116" s="1"/>
      <c r="J116" s="1"/>
      <c r="K116" s="1"/>
      <c r="L116" s="7"/>
      <c r="M116" s="1"/>
      <c r="N116" s="1"/>
      <c r="O116" s="1"/>
    </row>
    <row r="117" spans="1:15" s="51" customFormat="1" x14ac:dyDescent="0.25">
      <c r="A117" s="1"/>
      <c r="B117" s="5"/>
      <c r="C117" s="58"/>
      <c r="D117" s="59"/>
      <c r="E117" s="59"/>
      <c r="F117" s="59"/>
      <c r="G117" s="1"/>
      <c r="H117" s="1"/>
      <c r="I117" s="1"/>
      <c r="J117" s="1"/>
      <c r="K117" s="1"/>
      <c r="L117" s="7"/>
      <c r="M117" s="1"/>
      <c r="N117" s="1"/>
      <c r="O117" s="1"/>
    </row>
    <row r="118" spans="1:15" s="51" customFormat="1" x14ac:dyDescent="0.25">
      <c r="A118" s="1"/>
      <c r="B118" s="5"/>
      <c r="C118" s="6"/>
      <c r="D118" s="1"/>
      <c r="E118" s="1"/>
      <c r="F118" s="1"/>
      <c r="G118" s="1"/>
      <c r="H118" s="1"/>
      <c r="I118" s="1"/>
      <c r="J118" s="1"/>
      <c r="K118" s="1"/>
      <c r="L118" s="7"/>
      <c r="M118" s="1"/>
      <c r="N118" s="1"/>
      <c r="O118" s="1"/>
    </row>
    <row r="119" spans="1:15" s="51" customFormat="1" x14ac:dyDescent="0.25">
      <c r="A119" s="1"/>
      <c r="B119" s="5"/>
      <c r="C119" s="60"/>
      <c r="D119" s="61"/>
      <c r="E119" s="61"/>
      <c r="F119" s="61"/>
      <c r="G119" s="1"/>
      <c r="H119" s="1"/>
      <c r="I119" s="1"/>
      <c r="J119" s="1"/>
      <c r="K119" s="1"/>
      <c r="L119" s="7"/>
      <c r="M119" s="1"/>
      <c r="N119" s="1"/>
      <c r="O119" s="1"/>
    </row>
    <row r="120" spans="1:15" s="51" customFormat="1" x14ac:dyDescent="0.25">
      <c r="A120" s="1"/>
      <c r="B120" s="5"/>
      <c r="C120" s="6"/>
      <c r="D120" s="1"/>
      <c r="E120" s="1"/>
      <c r="F120" s="1"/>
      <c r="G120" s="1"/>
      <c r="H120" s="1"/>
      <c r="I120" s="1"/>
      <c r="J120" s="1"/>
      <c r="K120" s="1"/>
      <c r="L120" s="7"/>
      <c r="M120" s="1"/>
      <c r="N120" s="1"/>
      <c r="O120" s="1"/>
    </row>
    <row r="121" spans="1:15" x14ac:dyDescent="0.25">
      <c r="A121" s="62"/>
      <c r="C121" s="58"/>
      <c r="D121" s="59"/>
      <c r="E121" s="59"/>
      <c r="F121" s="59"/>
    </row>
    <row r="122" spans="1:15" x14ac:dyDescent="0.25">
      <c r="C122" s="63"/>
      <c r="D122" s="64"/>
      <c r="E122" s="64"/>
      <c r="F122" s="64"/>
    </row>
  </sheetData>
  <autoFilter ref="A11:L102" xr:uid="{00000000-0009-0000-0000-000005000000}">
    <sortState xmlns:xlrd2="http://schemas.microsoft.com/office/spreadsheetml/2017/richdata2" ref="A14:N88">
      <sortCondition descending="1" ref="J12:J81"/>
    </sortState>
  </autoFilter>
  <sortState xmlns:xlrd2="http://schemas.microsoft.com/office/spreadsheetml/2017/richdata2" ref="B12:L16">
    <sortCondition ref="B12:B16"/>
  </sortState>
  <mergeCells count="13">
    <mergeCell ref="K9:K11"/>
    <mergeCell ref="L9:L11"/>
    <mergeCell ref="A102:C102"/>
    <mergeCell ref="A1:L1"/>
    <mergeCell ref="A2:L2"/>
    <mergeCell ref="A3:L3"/>
    <mergeCell ref="A4:L4"/>
    <mergeCell ref="A5:L5"/>
    <mergeCell ref="A9:A11"/>
    <mergeCell ref="B9:B11"/>
    <mergeCell ref="C9:C11"/>
    <mergeCell ref="D9:I9"/>
    <mergeCell ref="J9:J11"/>
  </mergeCells>
  <printOptions horizontalCentered="1" verticalCentered="1"/>
  <pageMargins left="0" right="0" top="0.19685039370078741" bottom="0" header="0" footer="0"/>
  <pageSetup paperSize="8" scale="46" orientation="portrait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5</vt:i4>
      </vt:variant>
    </vt:vector>
  </HeadingPairs>
  <TitlesOfParts>
    <vt:vector size="11" baseType="lpstr">
      <vt:lpstr>2025 priebežne po III. kole</vt:lpstr>
      <vt:lpstr>VL CS 100 22062025 III. kolo</vt:lpstr>
      <vt:lpstr>2025 priebežne po II. kole</vt:lpstr>
      <vt:lpstr>VL CS 100 03052025 II. kolo</vt:lpstr>
      <vt:lpstr>kategórie pre rok 2025</vt:lpstr>
      <vt:lpstr>2025 ABC...</vt:lpstr>
      <vt:lpstr>'2025 ABC...'!Oblasť_tlače</vt:lpstr>
      <vt:lpstr>'2025 priebežne po II. kole'!Oblasť_tlače</vt:lpstr>
      <vt:lpstr>'2025 priebežne po III. kole'!Oblasť_tlače</vt:lpstr>
      <vt:lpstr>'kategórie pre rok 2025'!Oblasť_tlače</vt:lpstr>
      <vt:lpstr>'VL CS 100 22062025 III. kolo'!Oblasť_tlače</vt:lpstr>
    </vt:vector>
  </TitlesOfParts>
  <Company>Lesy SR _ 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Ruženka Vaňousová</dc:creator>
  <cp:lastModifiedBy>Martina Hustinová</cp:lastModifiedBy>
  <cp:lastPrinted>2025-06-23T09:58:18Z</cp:lastPrinted>
  <dcterms:created xsi:type="dcterms:W3CDTF">2003-07-22T09:52:55Z</dcterms:created>
  <dcterms:modified xsi:type="dcterms:W3CDTF">2025-07-22T09:15:35Z</dcterms:modified>
</cp:coreProperties>
</file>